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<sst xmlns="http://schemas.openxmlformats.org/spreadsheetml/2006/main" count="185" uniqueCount="138">
  <si>
    <t>Red.</t>
  </si>
  <si>
    <t>Procijenjena</t>
  </si>
  <si>
    <t>broj</t>
  </si>
  <si>
    <t>Predmet nabave</t>
  </si>
  <si>
    <t>2.</t>
  </si>
  <si>
    <t>Ukupno:</t>
  </si>
  <si>
    <t>PREMIJE OSIGURANJA</t>
  </si>
  <si>
    <t>Električna energija</t>
  </si>
  <si>
    <t>vrij.nab.bez PDV</t>
  </si>
  <si>
    <t>vrij.nab.sa PDV</t>
  </si>
  <si>
    <t>Uredski materijal</t>
  </si>
  <si>
    <t>Pozicija</t>
  </si>
  <si>
    <t>plana</t>
  </si>
  <si>
    <t>Postupak i</t>
  </si>
  <si>
    <t>način nabave</t>
  </si>
  <si>
    <t>bagatelna nabava</t>
  </si>
  <si>
    <t>MATERIJALNI RASHODI</t>
  </si>
  <si>
    <t>UREDSKI MATERIJAL I OSTALI MATERIJALNI RASHODI</t>
  </si>
  <si>
    <t>Motorni benzin (za košnju)</t>
  </si>
  <si>
    <t>MATERIJAL I DIJELOVI ZA TEK.I INVESTICIJSKO ODRŽAVANJE</t>
  </si>
  <si>
    <t>KOMUNALNE USLUGE</t>
  </si>
  <si>
    <t>Opskrba vodom</t>
  </si>
  <si>
    <t>Deratizacija i dezinsekcija</t>
  </si>
  <si>
    <t>ZDRAVSTVENE I VETERINARSKE USLUGE</t>
  </si>
  <si>
    <t>INTELEKTUALNE I OSOBNE USLUGE</t>
  </si>
  <si>
    <t>RAČUNALNE USLUGE</t>
  </si>
  <si>
    <t>ČLANARINA</t>
  </si>
  <si>
    <t>OSTALI FINANCIJSKI RASHODI</t>
  </si>
  <si>
    <t>BANKARSKE USLUGE I USLUGE PLATNOG PROMETA</t>
  </si>
  <si>
    <t>Usluge platnog prometa</t>
  </si>
  <si>
    <t>FINANCIJSKI RASHODI</t>
  </si>
  <si>
    <t>Literatura(publikacije,časopisi,glasila,knjige i ostalo)</t>
  </si>
  <si>
    <t>Materijal i sredstva za čišćenje i održavanje</t>
  </si>
  <si>
    <t>Materijal za higijenske potrebe i njegu</t>
  </si>
  <si>
    <t>Ostali materijal za potrebe redovnog poslovanja</t>
  </si>
  <si>
    <t>Materijal i dijelovi za tek. I invest.održ.građevinskih obj.</t>
  </si>
  <si>
    <t>Materijali i dijelovi za tek.i invest.održ.postrojenja i opr.</t>
  </si>
  <si>
    <t>SITNI INVENTAR I AUTO GUME</t>
  </si>
  <si>
    <t>VOJNA OPREMA</t>
  </si>
  <si>
    <t xml:space="preserve">Sitni inventar </t>
  </si>
  <si>
    <t>RASHODI ZA USLUGE</t>
  </si>
  <si>
    <t>USLUGE TELEFONA,POŠTE I PRIJEVOZA</t>
  </si>
  <si>
    <t>Usluge telefona,telefaksa</t>
  </si>
  <si>
    <t>USLUGE TEKUĆEG I INVESTICIJSKOG ODRŽAVANJA</t>
  </si>
  <si>
    <t>Usluge tekućeg i inv.održavanja postrojenja i opreme</t>
  </si>
  <si>
    <t>Usluge tekućeg i inv.održavanja građevinskih objekata</t>
  </si>
  <si>
    <t>USLUGE PROMIDŽBE I INFORMIRANJA</t>
  </si>
  <si>
    <t>Dimnjačarske i ekološke usluge</t>
  </si>
  <si>
    <t>ZAKUPNINA I NAJAMNINA</t>
  </si>
  <si>
    <t>Ostale intelektualne usluge</t>
  </si>
  <si>
    <t>OSTALE USLUGE</t>
  </si>
  <si>
    <t>OSTALI NESPOMENUTI RASHODI POSLOVANJA</t>
  </si>
  <si>
    <t>Premije osiguranja ostale imovine</t>
  </si>
  <si>
    <t>Tuzemne članarine</t>
  </si>
  <si>
    <t>REPREZENTACIJA</t>
  </si>
  <si>
    <t>Reprezentacija</t>
  </si>
  <si>
    <t>Ostale računalne usluge</t>
  </si>
  <si>
    <t>Laboratorijske usluge</t>
  </si>
  <si>
    <t>Namirnice za prehranu učenika</t>
  </si>
  <si>
    <t>Prijevoz učenika</t>
  </si>
  <si>
    <t>Ugovor o djelu</t>
  </si>
  <si>
    <t>Ostale pristojbe i naknade</t>
  </si>
  <si>
    <t>Dr. sc. Ana Marija Zulić, prof.</t>
  </si>
  <si>
    <t xml:space="preserve">Službena, radna i zaštitna odjeća i obuća </t>
  </si>
  <si>
    <t>Plin</t>
  </si>
  <si>
    <t>POSTROJENJE I OPREMA</t>
  </si>
  <si>
    <t>RASHODI ZA NABAVU NEFINANCIJSKE IMOVINE</t>
  </si>
  <si>
    <t>UREDSKA OPREMA I NAMJEŠTAJ</t>
  </si>
  <si>
    <t>Računala i računalna oprema</t>
  </si>
  <si>
    <t>Ostale usluge</t>
  </si>
  <si>
    <t>RASHODI ZA MATERIJAL I ENERGIJU</t>
  </si>
  <si>
    <t>MATERIJAL I SIROVINE</t>
  </si>
  <si>
    <t>ENERGIJA</t>
  </si>
  <si>
    <t>SLUŽBENA,RADNA I ZAŠTITNA ODJEĆA I OBUĆA</t>
  </si>
  <si>
    <t>Usluge interneta</t>
  </si>
  <si>
    <t>Poštarina</t>
  </si>
  <si>
    <t>Rashodi protokola</t>
  </si>
  <si>
    <t>PRISTOJBE</t>
  </si>
  <si>
    <t>OSNOVNA ŠKOLA ČAKOVCI</t>
  </si>
  <si>
    <t>ČAKOVCI</t>
  </si>
  <si>
    <t>REPUBLIKA HRVATSKA</t>
  </si>
  <si>
    <t xml:space="preserve">Ostali nespomenuti rashodi poslovanja </t>
  </si>
  <si>
    <t>1.</t>
  </si>
  <si>
    <t>3.</t>
  </si>
  <si>
    <t>4.</t>
  </si>
  <si>
    <t>5.</t>
  </si>
  <si>
    <t>8.</t>
  </si>
  <si>
    <t>6.</t>
  </si>
  <si>
    <t>7.</t>
  </si>
  <si>
    <t>9.</t>
  </si>
  <si>
    <t>10.</t>
  </si>
  <si>
    <t>20.</t>
  </si>
  <si>
    <t>11.</t>
  </si>
  <si>
    <t>12.</t>
  </si>
  <si>
    <t>13.</t>
  </si>
  <si>
    <t>33.</t>
  </si>
  <si>
    <t>23.</t>
  </si>
  <si>
    <t>14.</t>
  </si>
  <si>
    <t>15.</t>
  </si>
  <si>
    <t>16.</t>
  </si>
  <si>
    <t>17.</t>
  </si>
  <si>
    <t>18.</t>
  </si>
  <si>
    <t>19.</t>
  </si>
  <si>
    <t>28.</t>
  </si>
  <si>
    <t>21.</t>
  </si>
  <si>
    <t>27.</t>
  </si>
  <si>
    <t>24.</t>
  </si>
  <si>
    <t>22.</t>
  </si>
  <si>
    <t>25.</t>
  </si>
  <si>
    <t>26.</t>
  </si>
  <si>
    <t>29.</t>
  </si>
  <si>
    <t>30.</t>
  </si>
  <si>
    <t>31.</t>
  </si>
  <si>
    <t>34.</t>
  </si>
  <si>
    <t>35.</t>
  </si>
  <si>
    <t>36.</t>
  </si>
  <si>
    <t>37.</t>
  </si>
  <si>
    <t>38.</t>
  </si>
  <si>
    <t>Čakovci, 21.12.2017.</t>
  </si>
  <si>
    <t>URBROJ: 2188-88-01-17-1</t>
  </si>
  <si>
    <t>PLAN NABAVE ZA 2018. GODINU</t>
  </si>
  <si>
    <t>Iznošenje i odvoz smeća (septička)</t>
  </si>
  <si>
    <t>Obvezni i preventivni zdravstveni pregledi zaposlenika</t>
  </si>
  <si>
    <t>39.</t>
  </si>
  <si>
    <t>Knjige</t>
  </si>
  <si>
    <t>KNJIGE,UMJETNIČKA DJELA I OSTALE IZLOŽBENE VRIJEDNOSTI</t>
  </si>
  <si>
    <t>Tisak</t>
  </si>
  <si>
    <t>vrij.nab.s PDV</t>
  </si>
  <si>
    <t>Na temelju članka 15. stavak 2. Zakona o javnoj nabavi (NN 120/16), članka 58. Statuta škole, članka 1. Pravilnika o provedbi postupka jednostavne nabave</t>
  </si>
  <si>
    <t>postupak provodi Županija</t>
  </si>
  <si>
    <t>KLASA: 400-01/17-01/02</t>
  </si>
  <si>
    <t>________________________</t>
  </si>
  <si>
    <t xml:space="preserve">        te proceduri stvaranja ugovornih obveza Osnovne škole Čakovci, Čakovci, Školski odbor na sjednici održanoj 21. prosinca 2017. godine donosi:</t>
  </si>
  <si>
    <t xml:space="preserve">         Ravnateljica</t>
  </si>
  <si>
    <t xml:space="preserve">           Predsjednica Školskog odbora</t>
  </si>
  <si>
    <t xml:space="preserve">           ___________________________</t>
  </si>
  <si>
    <t>Plan nabave sastavljen je na temelju financijskog plana za 2018. godinu, za robe i usluge tzv. bagatelne vrijednosti, čija je procijenjena vrijednost do 200.000,00 kn bez PDV-a godišnje, osim energenata i prijevoza učenika za što postupak provodi osnivač, odnosno VSŽ. Sredstva za realizaciju ovog Plana osiguravaju se iz proračuna VSŽ, državnog proračuna, vlastitih prihoda te prihoda za posebne namjene odnosno  sufinanciranja roditelja za učeničku prehranu.</t>
  </si>
  <si>
    <t xml:space="preserve">            Brigitta Vodopić</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</si>
</sst>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4">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Calibri"/>
      <family val="2"/>
    </font>
    <font>
      <sz val="9"/>
      <name val="Calibri"/>
      <family val="2"/>
    </font>
    <font>
      <b/>
      <sz val="10"/>
      <color indexed="16"/>
      <name val="Calibri"/>
      <family val="2"/>
    </font>
    <font>
      <sz val="10"/>
      <name val="Calibri"/>
      <family val="2"/>
    </font>
    <font>
      <sz val="12"/>
      <name val="Calibri"/>
      <family val="2"/>
    </font>
    <font>
      <sz val="9"/>
      <color indexed="16"/>
      <name val="Calibri"/>
      <family val="2"/>
    </font>
    <font>
      <b/>
      <sz val="10"/>
      <name val="Calibri"/>
      <family val="2"/>
    </font>
    <font>
      <b/>
      <sz val="11"/>
      <name val="Calibri"/>
      <family val="2"/>
    </font>
    <font>
      <b/>
      <sz val="9"/>
      <name val="Calibri"/>
      <family val="2"/>
    </font>
    <font>
      <b/>
      <sz val="10"/>
      <color indexed="56"/>
      <name val="Calibri"/>
      <family val="2"/>
    </font>
    <font>
      <sz val="11"/>
      <name val="Calibri"/>
      <family val="2"/>
    </font>
    <font>
      <b/>
      <sz val="10"/>
      <color indexed="13"/>
      <name val="Calibri"/>
      <family val="2"/>
    </font>
    <font>
      <b/>
      <sz val="14"/>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3"/>
      <name val="Calibri"/>
      <family val="2"/>
    </font>
    <font>
      <b/>
      <sz val="10"/>
      <color rgb="FFFFFF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0" applyNumberFormat="0" applyBorder="0" applyAlignment="0" applyProtection="0"/>
    <xf numFmtId="0" fontId="36"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cellStyleXfs>
  <cellXfs count="116">
    <xf numFmtId="0" fontId="0" fillId="0" borderId="0" xfId="0" applyAlignment="1">
      <alignment/>
    </xf>
    <xf numFmtId="0" fontId="20" fillId="0" borderId="0" xfId="0" applyFont="1" applyAlignment="1">
      <alignment/>
    </xf>
    <xf numFmtId="0" fontId="21" fillId="0" borderId="10" xfId="0" applyFont="1" applyBorder="1" applyAlignment="1">
      <alignment/>
    </xf>
    <xf numFmtId="0" fontId="22" fillId="0" borderId="0" xfId="0" applyFont="1" applyBorder="1" applyAlignment="1">
      <alignment horizontal="right"/>
    </xf>
    <xf numFmtId="0" fontId="23" fillId="0" borderId="0" xfId="0" applyFont="1" applyAlignment="1">
      <alignment/>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center"/>
    </xf>
    <xf numFmtId="185" fontId="23" fillId="0" borderId="10" xfId="61" applyFont="1" applyBorder="1" applyAlignment="1">
      <alignment/>
    </xf>
    <xf numFmtId="0" fontId="22" fillId="0" borderId="0" xfId="0" applyFont="1" applyBorder="1" applyAlignment="1">
      <alignment horizontal="center"/>
    </xf>
    <xf numFmtId="185" fontId="22" fillId="0" borderId="0" xfId="0" applyNumberFormat="1" applyFont="1" applyBorder="1" applyAlignment="1">
      <alignment/>
    </xf>
    <xf numFmtId="185" fontId="22" fillId="0" borderId="0" xfId="61" applyFont="1" applyBorder="1" applyAlignment="1">
      <alignment/>
    </xf>
    <xf numFmtId="0" fontId="23" fillId="0" borderId="0" xfId="0" applyFont="1" applyAlignment="1">
      <alignment horizontal="center"/>
    </xf>
    <xf numFmtId="0" fontId="23" fillId="0" borderId="10" xfId="0" applyFont="1" applyBorder="1" applyAlignment="1">
      <alignment horizontal="center"/>
    </xf>
    <xf numFmtId="185" fontId="23" fillId="0" borderId="10" xfId="61" applyFont="1" applyBorder="1" applyAlignment="1">
      <alignment horizontal="center"/>
    </xf>
    <xf numFmtId="16" fontId="23" fillId="0" borderId="11" xfId="0" applyNumberFormat="1" applyFont="1" applyBorder="1" applyAlignment="1">
      <alignment horizontal="center"/>
    </xf>
    <xf numFmtId="0" fontId="24" fillId="0" borderId="0" xfId="0" applyFont="1" applyAlignment="1">
      <alignment horizontal="center"/>
    </xf>
    <xf numFmtId="185" fontId="25" fillId="0" borderId="0" xfId="61" applyFont="1" applyBorder="1" applyAlignment="1">
      <alignment horizontal="center"/>
    </xf>
    <xf numFmtId="0" fontId="24" fillId="0" borderId="0" xfId="0" applyFont="1" applyAlignment="1">
      <alignment horizontal="left"/>
    </xf>
    <xf numFmtId="185" fontId="23" fillId="0" borderId="12" xfId="61" applyFont="1" applyBorder="1" applyAlignment="1">
      <alignment/>
    </xf>
    <xf numFmtId="185" fontId="23" fillId="0" borderId="13" xfId="61" applyFont="1" applyBorder="1" applyAlignment="1">
      <alignment/>
    </xf>
    <xf numFmtId="0" fontId="23" fillId="33" borderId="11" xfId="0" applyFont="1" applyFill="1" applyBorder="1" applyAlignment="1">
      <alignment horizontal="center"/>
    </xf>
    <xf numFmtId="16" fontId="23" fillId="0" borderId="10" xfId="0" applyNumberFormat="1" applyFont="1" applyBorder="1" applyAlignment="1">
      <alignment horizontal="center"/>
    </xf>
    <xf numFmtId="0" fontId="26" fillId="33" borderId="11" xfId="0" applyFont="1" applyFill="1" applyBorder="1" applyAlignment="1">
      <alignment horizontal="center"/>
    </xf>
    <xf numFmtId="0" fontId="21" fillId="33" borderId="10" xfId="0" applyFont="1" applyFill="1" applyBorder="1" applyAlignment="1">
      <alignment/>
    </xf>
    <xf numFmtId="185" fontId="23" fillId="33" borderId="10" xfId="61" applyFont="1" applyFill="1" applyBorder="1" applyAlignment="1">
      <alignment/>
    </xf>
    <xf numFmtId="0" fontId="23" fillId="33" borderId="10" xfId="0" applyFont="1" applyFill="1" applyBorder="1" applyAlignment="1">
      <alignment/>
    </xf>
    <xf numFmtId="0" fontId="24" fillId="0" borderId="0" xfId="0" applyFont="1" applyAlignment="1">
      <alignment/>
    </xf>
    <xf numFmtId="0" fontId="23" fillId="0" borderId="13" xfId="0" applyFont="1" applyBorder="1" applyAlignment="1">
      <alignment horizontal="center"/>
    </xf>
    <xf numFmtId="0" fontId="21" fillId="33" borderId="10" xfId="0" applyFont="1" applyFill="1" applyBorder="1" applyAlignment="1">
      <alignment horizontal="left"/>
    </xf>
    <xf numFmtId="0" fontId="0" fillId="0" borderId="0" xfId="0" applyFont="1" applyAlignment="1">
      <alignment/>
    </xf>
    <xf numFmtId="185" fontId="23" fillId="33" borderId="10" xfId="61" applyFont="1" applyFill="1" applyBorder="1" applyAlignment="1">
      <alignment horizontal="center"/>
    </xf>
    <xf numFmtId="0" fontId="20" fillId="0" borderId="0" xfId="0" applyFont="1" applyAlignment="1">
      <alignment horizontal="center"/>
    </xf>
    <xf numFmtId="49" fontId="21" fillId="33" borderId="10" xfId="0" applyNumberFormat="1" applyFont="1" applyFill="1" applyBorder="1" applyAlignment="1">
      <alignment/>
    </xf>
    <xf numFmtId="185" fontId="23" fillId="33" borderId="13" xfId="61" applyFont="1" applyFill="1" applyBorder="1" applyAlignment="1">
      <alignment/>
    </xf>
    <xf numFmtId="0" fontId="20" fillId="0" borderId="0" xfId="0" applyFont="1" applyAlignment="1">
      <alignment horizontal="center"/>
    </xf>
    <xf numFmtId="0" fontId="23" fillId="0" borderId="14" xfId="0" applyFont="1" applyBorder="1" applyAlignment="1">
      <alignment/>
    </xf>
    <xf numFmtId="0" fontId="21" fillId="0" borderId="13" xfId="0" applyFont="1" applyBorder="1" applyAlignment="1">
      <alignment/>
    </xf>
    <xf numFmtId="0" fontId="0" fillId="33" borderId="0" xfId="0" applyFill="1" applyAlignment="1">
      <alignment/>
    </xf>
    <xf numFmtId="0" fontId="23" fillId="0" borderId="15" xfId="0" applyFont="1" applyBorder="1" applyAlignment="1">
      <alignment horizontal="center"/>
    </xf>
    <xf numFmtId="0" fontId="21" fillId="0" borderId="15" xfId="0" applyFont="1" applyBorder="1" applyAlignment="1">
      <alignment/>
    </xf>
    <xf numFmtId="185" fontId="23" fillId="0" borderId="10" xfId="61" applyFont="1" applyBorder="1" applyAlignment="1">
      <alignment horizontal="center" vertical="center"/>
    </xf>
    <xf numFmtId="0" fontId="0" fillId="33" borderId="0" xfId="0" applyFont="1" applyFill="1" applyAlignment="1">
      <alignment/>
    </xf>
    <xf numFmtId="0" fontId="21" fillId="33" borderId="10" xfId="0" applyFont="1" applyFill="1" applyBorder="1" applyAlignment="1">
      <alignment/>
    </xf>
    <xf numFmtId="0" fontId="21" fillId="0" borderId="10" xfId="0" applyFont="1" applyBorder="1" applyAlignment="1">
      <alignment horizontal="left"/>
    </xf>
    <xf numFmtId="43" fontId="23" fillId="33" borderId="13" xfId="0" applyNumberFormat="1" applyFont="1" applyFill="1" applyBorder="1" applyAlignment="1">
      <alignment/>
    </xf>
    <xf numFmtId="0" fontId="26" fillId="2" borderId="12" xfId="0" applyFont="1" applyFill="1" applyBorder="1" applyAlignment="1">
      <alignment horizontal="center"/>
    </xf>
    <xf numFmtId="0" fontId="26" fillId="2" borderId="15" xfId="0" applyFont="1" applyFill="1" applyBorder="1" applyAlignment="1">
      <alignment horizontal="center"/>
    </xf>
    <xf numFmtId="0" fontId="0" fillId="2" borderId="0" xfId="0" applyFill="1" applyAlignment="1">
      <alignment/>
    </xf>
    <xf numFmtId="0" fontId="26" fillId="2" borderId="11" xfId="0" applyFont="1" applyFill="1" applyBorder="1" applyAlignment="1">
      <alignment horizontal="center"/>
    </xf>
    <xf numFmtId="0" fontId="26" fillId="2" borderId="13" xfId="0" applyFont="1" applyFill="1" applyBorder="1" applyAlignment="1">
      <alignment horizontal="center"/>
    </xf>
    <xf numFmtId="0" fontId="27" fillId="2" borderId="13" xfId="0" applyFont="1" applyFill="1" applyBorder="1" applyAlignment="1">
      <alignment horizontal="center"/>
    </xf>
    <xf numFmtId="0" fontId="27" fillId="2" borderId="13" xfId="0" applyFont="1" applyFill="1" applyBorder="1" applyAlignment="1">
      <alignment horizontal="left"/>
    </xf>
    <xf numFmtId="0" fontId="23" fillId="2" borderId="11" xfId="0" applyFont="1" applyFill="1" applyBorder="1" applyAlignment="1">
      <alignment horizontal="center"/>
    </xf>
    <xf numFmtId="0" fontId="28" fillId="2" borderId="10" xfId="0" applyFont="1" applyFill="1" applyBorder="1" applyAlignment="1">
      <alignment horizontal="left"/>
    </xf>
    <xf numFmtId="185" fontId="27" fillId="2" borderId="10" xfId="61" applyFont="1" applyFill="1" applyBorder="1" applyAlignment="1">
      <alignment/>
    </xf>
    <xf numFmtId="185" fontId="23" fillId="2" borderId="10" xfId="61" applyFont="1" applyFill="1" applyBorder="1" applyAlignment="1">
      <alignment vertical="center"/>
    </xf>
    <xf numFmtId="0" fontId="28" fillId="2" borderId="10" xfId="0" applyFont="1" applyFill="1" applyBorder="1" applyAlignment="1">
      <alignment/>
    </xf>
    <xf numFmtId="0" fontId="28" fillId="2" borderId="10" xfId="0" applyFont="1" applyFill="1" applyBorder="1" applyAlignment="1">
      <alignment/>
    </xf>
    <xf numFmtId="185" fontId="23" fillId="2" borderId="10" xfId="61" applyFont="1" applyFill="1" applyBorder="1" applyAlignment="1">
      <alignment horizontal="center"/>
    </xf>
    <xf numFmtId="185" fontId="23" fillId="2" borderId="10" xfId="61" applyFont="1" applyFill="1" applyBorder="1" applyAlignment="1">
      <alignment/>
    </xf>
    <xf numFmtId="185" fontId="26" fillId="2" borderId="10" xfId="61" applyFont="1" applyFill="1" applyBorder="1" applyAlignment="1">
      <alignment/>
    </xf>
    <xf numFmtId="43" fontId="26" fillId="2" borderId="13" xfId="0" applyNumberFormat="1" applyFont="1" applyFill="1" applyBorder="1" applyAlignment="1">
      <alignment horizontal="left"/>
    </xf>
    <xf numFmtId="49" fontId="28" fillId="2" borderId="10" xfId="0" applyNumberFormat="1" applyFont="1" applyFill="1" applyBorder="1" applyAlignment="1">
      <alignment horizontal="left"/>
    </xf>
    <xf numFmtId="0" fontId="52" fillId="2" borderId="11" xfId="0" applyFont="1" applyFill="1" applyBorder="1" applyAlignment="1">
      <alignment horizontal="center"/>
    </xf>
    <xf numFmtId="185" fontId="21" fillId="2" borderId="10" xfId="61" applyFont="1" applyFill="1" applyBorder="1" applyAlignment="1">
      <alignment horizontal="center"/>
    </xf>
    <xf numFmtId="0" fontId="26" fillId="2" borderId="10" xfId="0" applyFont="1" applyFill="1" applyBorder="1" applyAlignment="1">
      <alignment/>
    </xf>
    <xf numFmtId="185" fontId="23" fillId="2" borderId="13" xfId="61" applyFont="1" applyFill="1" applyBorder="1" applyAlignment="1">
      <alignment/>
    </xf>
    <xf numFmtId="185" fontId="27" fillId="2" borderId="13" xfId="61" applyFont="1" applyFill="1" applyBorder="1" applyAlignment="1">
      <alignment horizontal="left"/>
    </xf>
    <xf numFmtId="43" fontId="27" fillId="2" borderId="13" xfId="0" applyNumberFormat="1" applyFont="1" applyFill="1" applyBorder="1" applyAlignment="1">
      <alignment horizontal="left"/>
    </xf>
    <xf numFmtId="0" fontId="27" fillId="2" borderId="0" xfId="0" applyFont="1" applyFill="1" applyBorder="1" applyAlignment="1">
      <alignment horizontal="center"/>
    </xf>
    <xf numFmtId="0" fontId="26" fillId="2" borderId="10" xfId="0" applyFont="1" applyFill="1" applyBorder="1" applyAlignment="1">
      <alignment horizontal="center"/>
    </xf>
    <xf numFmtId="0" fontId="26" fillId="2" borderId="14" xfId="0" applyFont="1" applyFill="1" applyBorder="1" applyAlignment="1">
      <alignment/>
    </xf>
    <xf numFmtId="185" fontId="27" fillId="2" borderId="12" xfId="61" applyFont="1" applyFill="1" applyBorder="1" applyAlignment="1">
      <alignment/>
    </xf>
    <xf numFmtId="185" fontId="23" fillId="2" borderId="12" xfId="61" applyFont="1" applyFill="1" applyBorder="1" applyAlignment="1">
      <alignment/>
    </xf>
    <xf numFmtId="43" fontId="26" fillId="2" borderId="13" xfId="0" applyNumberFormat="1" applyFont="1" applyFill="1" applyBorder="1" applyAlignment="1">
      <alignment/>
    </xf>
    <xf numFmtId="185" fontId="26" fillId="2" borderId="10" xfId="61" applyFont="1" applyFill="1" applyBorder="1" applyAlignment="1">
      <alignment/>
    </xf>
    <xf numFmtId="185" fontId="27" fillId="2" borderId="16" xfId="61" applyFont="1" applyFill="1" applyBorder="1" applyAlignment="1">
      <alignment/>
    </xf>
    <xf numFmtId="0" fontId="23" fillId="0" borderId="12" xfId="0" applyFont="1" applyBorder="1" applyAlignment="1">
      <alignment horizontal="center"/>
    </xf>
    <xf numFmtId="0" fontId="26" fillId="2" borderId="10" xfId="0" applyFont="1" applyFill="1" applyBorder="1" applyAlignment="1">
      <alignment horizontal="left"/>
    </xf>
    <xf numFmtId="0" fontId="26" fillId="2" borderId="13" xfId="0" applyFont="1" applyFill="1" applyBorder="1" applyAlignment="1">
      <alignment/>
    </xf>
    <xf numFmtId="0" fontId="20" fillId="0" borderId="0" xfId="0" applyFont="1" applyAlignment="1">
      <alignment horizontal="center"/>
    </xf>
    <xf numFmtId="0" fontId="23" fillId="0" borderId="0" xfId="0" applyFont="1" applyAlignment="1">
      <alignment horizontal="center"/>
    </xf>
    <xf numFmtId="0" fontId="23" fillId="2" borderId="10" xfId="0" applyFont="1" applyFill="1" applyBorder="1" applyAlignment="1">
      <alignment horizontal="center"/>
    </xf>
    <xf numFmtId="0" fontId="30" fillId="0" borderId="0" xfId="0" applyFont="1" applyAlignment="1">
      <alignment/>
    </xf>
    <xf numFmtId="43" fontId="27" fillId="2" borderId="13" xfId="0" applyNumberFormat="1" applyFont="1" applyFill="1" applyBorder="1" applyAlignment="1">
      <alignment/>
    </xf>
    <xf numFmtId="185" fontId="27" fillId="2" borderId="10" xfId="61" applyFont="1" applyFill="1" applyBorder="1" applyAlignment="1">
      <alignment/>
    </xf>
    <xf numFmtId="185" fontId="23" fillId="0" borderId="10" xfId="61" applyFont="1" applyBorder="1" applyAlignment="1">
      <alignment/>
    </xf>
    <xf numFmtId="185" fontId="23" fillId="33" borderId="10" xfId="61" applyFont="1" applyFill="1" applyBorder="1" applyAlignment="1">
      <alignment/>
    </xf>
    <xf numFmtId="185" fontId="26" fillId="2" borderId="13" xfId="0" applyNumberFormat="1" applyFont="1" applyFill="1" applyBorder="1" applyAlignment="1">
      <alignment/>
    </xf>
    <xf numFmtId="185" fontId="23" fillId="0" borderId="13" xfId="0" applyNumberFormat="1" applyFont="1" applyBorder="1" applyAlignment="1">
      <alignment/>
    </xf>
    <xf numFmtId="185" fontId="23" fillId="33" borderId="13" xfId="0" applyNumberFormat="1" applyFont="1" applyFill="1" applyBorder="1" applyAlignment="1">
      <alignment/>
    </xf>
    <xf numFmtId="185" fontId="23" fillId="0" borderId="13" xfId="61" applyFont="1" applyBorder="1" applyAlignment="1">
      <alignment/>
    </xf>
    <xf numFmtId="185" fontId="23" fillId="2" borderId="10" xfId="61" applyFont="1" applyFill="1" applyBorder="1" applyAlignment="1">
      <alignment/>
    </xf>
    <xf numFmtId="185" fontId="23" fillId="0" borderId="15" xfId="61" applyFont="1" applyBorder="1" applyAlignment="1">
      <alignment/>
    </xf>
    <xf numFmtId="185" fontId="23" fillId="0" borderId="0" xfId="61" applyFont="1" applyBorder="1" applyAlignment="1">
      <alignment horizontal="left"/>
    </xf>
    <xf numFmtId="0" fontId="23" fillId="0" borderId="0" xfId="0" applyFont="1" applyBorder="1" applyAlignment="1">
      <alignment horizontal="left"/>
    </xf>
    <xf numFmtId="0" fontId="26" fillId="2" borderId="17" xfId="0" applyFont="1" applyFill="1" applyBorder="1" applyAlignment="1">
      <alignment horizontal="center"/>
    </xf>
    <xf numFmtId="16" fontId="26" fillId="2" borderId="10" xfId="0" applyNumberFormat="1" applyFont="1" applyFill="1" applyBorder="1" applyAlignment="1">
      <alignment horizontal="center"/>
    </xf>
    <xf numFmtId="0" fontId="23" fillId="0" borderId="12" xfId="0" applyFont="1" applyBorder="1" applyAlignment="1">
      <alignment/>
    </xf>
    <xf numFmtId="185" fontId="23" fillId="0" borderId="12" xfId="61" applyFont="1" applyBorder="1" applyAlignment="1">
      <alignment horizontal="center"/>
    </xf>
    <xf numFmtId="0" fontId="22" fillId="2" borderId="18" xfId="0" applyFont="1" applyFill="1" applyBorder="1" applyAlignment="1">
      <alignment horizontal="center"/>
    </xf>
    <xf numFmtId="0" fontId="22" fillId="2" borderId="19" xfId="0" applyFont="1" applyFill="1" applyBorder="1" applyAlignment="1">
      <alignment horizontal="center"/>
    </xf>
    <xf numFmtId="0" fontId="20" fillId="2" borderId="19" xfId="0" applyFont="1" applyFill="1" applyBorder="1" applyAlignment="1">
      <alignment horizontal="right"/>
    </xf>
    <xf numFmtId="185" fontId="20" fillId="2" borderId="19" xfId="0" applyNumberFormat="1" applyFont="1" applyFill="1" applyBorder="1" applyAlignment="1">
      <alignment/>
    </xf>
    <xf numFmtId="185" fontId="25" fillId="2" borderId="20" xfId="61" applyFont="1" applyFill="1" applyBorder="1" applyAlignment="1">
      <alignment horizontal="center"/>
    </xf>
    <xf numFmtId="185" fontId="53" fillId="2" borderId="10" xfId="61" applyFont="1" applyFill="1" applyBorder="1" applyAlignment="1">
      <alignment horizontal="center"/>
    </xf>
    <xf numFmtId="185" fontId="53" fillId="2" borderId="12" xfId="61" applyFont="1" applyFill="1" applyBorder="1" applyAlignment="1">
      <alignment horizontal="center"/>
    </xf>
    <xf numFmtId="185" fontId="23" fillId="2" borderId="12" xfId="61" applyFont="1" applyFill="1" applyBorder="1" applyAlignment="1">
      <alignment horizontal="center"/>
    </xf>
    <xf numFmtId="185" fontId="23" fillId="0" borderId="21" xfId="61" applyFont="1" applyBorder="1" applyAlignment="1">
      <alignment horizontal="center"/>
    </xf>
    <xf numFmtId="185" fontId="23" fillId="0" borderId="0" xfId="61" applyFont="1" applyBorder="1" applyAlignment="1">
      <alignment/>
    </xf>
    <xf numFmtId="0" fontId="23" fillId="0" borderId="0" xfId="0" applyFont="1" applyAlignment="1">
      <alignment horizontal="left"/>
    </xf>
    <xf numFmtId="0" fontId="20" fillId="0" borderId="0" xfId="0" applyFont="1" applyAlignment="1">
      <alignment horizontal="center"/>
    </xf>
    <xf numFmtId="0" fontId="32" fillId="0" borderId="0" xfId="0" applyFont="1" applyAlignment="1">
      <alignment horizontal="center"/>
    </xf>
    <xf numFmtId="0" fontId="23" fillId="0" borderId="0" xfId="0" applyFont="1" applyBorder="1" applyAlignment="1">
      <alignment horizontal="left" vertical="center" wrapText="1"/>
    </xf>
    <xf numFmtId="0" fontId="30" fillId="0" borderId="0" xfId="0" applyFont="1" applyAlignment="1">
      <alignment horizontal="lef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106"/>
  <sheetViews>
    <sheetView tabSelected="1" zoomScale="120" zoomScaleNormal="120" zoomScalePageLayoutView="0" workbookViewId="0" topLeftCell="A84">
      <selection activeCell="F96" sqref="F96"/>
    </sheetView>
  </sheetViews>
  <sheetFormatPr defaultColWidth="9.140625" defaultRowHeight="12.75"/>
  <cols>
    <col min="1" max="1" width="3.7109375" style="0" customWidth="1"/>
    <col min="2" max="2" width="7.57421875" style="12" customWidth="1"/>
    <col min="3" max="3" width="7.8515625" style="12" customWidth="1"/>
    <col min="4" max="4" width="50.57421875" style="4" customWidth="1"/>
    <col min="5" max="5" width="17.28125" style="4" customWidth="1"/>
    <col min="6" max="6" width="19.7109375" style="4" customWidth="1"/>
    <col min="7" max="7" width="31.7109375" style="12" customWidth="1"/>
  </cols>
  <sheetData>
    <row r="1" spans="2:7" ht="15.75">
      <c r="B1" s="112"/>
      <c r="C1" s="112"/>
      <c r="D1" s="112"/>
      <c r="E1" s="112"/>
      <c r="F1" s="112"/>
      <c r="G1" s="112"/>
    </row>
    <row r="2" spans="2:7" ht="15.75">
      <c r="B2" s="18" t="s">
        <v>80</v>
      </c>
      <c r="C2" s="32"/>
      <c r="D2" s="32"/>
      <c r="E2" s="32"/>
      <c r="F2" s="32"/>
      <c r="G2" s="32"/>
    </row>
    <row r="3" spans="2:7" ht="15.75">
      <c r="B3" s="18" t="s">
        <v>78</v>
      </c>
      <c r="C3" s="35"/>
      <c r="D3" s="35"/>
      <c r="E3" s="35"/>
      <c r="F3" s="35"/>
      <c r="G3" s="35"/>
    </row>
    <row r="4" spans="2:7" ht="15.75">
      <c r="B4" s="18" t="s">
        <v>79</v>
      </c>
      <c r="C4" s="35"/>
      <c r="D4" s="35"/>
      <c r="E4" s="35"/>
      <c r="F4" s="35"/>
      <c r="G4" s="35"/>
    </row>
    <row r="5" spans="2:7" ht="15.75">
      <c r="B5" s="18" t="s">
        <v>130</v>
      </c>
      <c r="C5" s="18"/>
      <c r="D5" s="27"/>
      <c r="E5" s="1"/>
      <c r="F5" s="1"/>
      <c r="G5" s="16"/>
    </row>
    <row r="6" spans="2:7" ht="15.75">
      <c r="B6" s="18" t="s">
        <v>119</v>
      </c>
      <c r="C6" s="18"/>
      <c r="D6" s="27"/>
      <c r="E6" s="1"/>
      <c r="F6" s="1"/>
      <c r="G6" s="16"/>
    </row>
    <row r="7" spans="2:7" ht="15.75">
      <c r="B7" s="18" t="s">
        <v>118</v>
      </c>
      <c r="C7" s="5"/>
      <c r="D7" s="1"/>
      <c r="E7" s="1"/>
      <c r="F7" s="1"/>
      <c r="G7" s="16"/>
    </row>
    <row r="8" spans="2:7" ht="15.75">
      <c r="B8" s="18"/>
      <c r="C8" s="5"/>
      <c r="D8" s="1"/>
      <c r="E8" s="1"/>
      <c r="F8" s="1"/>
      <c r="G8" s="16"/>
    </row>
    <row r="9" spans="2:7" ht="15.75">
      <c r="B9" s="18"/>
      <c r="C9" s="5"/>
      <c r="D9" s="1"/>
      <c r="E9" s="1"/>
      <c r="F9" s="1"/>
      <c r="G9" s="16"/>
    </row>
    <row r="10" spans="2:7" ht="15.75" customHeight="1">
      <c r="B10" s="84" t="s">
        <v>128</v>
      </c>
      <c r="C10" s="84"/>
      <c r="D10" s="84"/>
      <c r="E10" s="84"/>
      <c r="F10" s="84"/>
      <c r="G10" s="84"/>
    </row>
    <row r="11" spans="2:7" ht="15">
      <c r="B11" s="115" t="s">
        <v>132</v>
      </c>
      <c r="C11" s="115"/>
      <c r="D11" s="115"/>
      <c r="E11" s="115"/>
      <c r="F11" s="115"/>
      <c r="G11" s="115"/>
    </row>
    <row r="12" spans="2:7" ht="15.75">
      <c r="B12" s="1"/>
      <c r="C12" s="6"/>
      <c r="D12" s="1"/>
      <c r="E12" s="1"/>
      <c r="F12" s="1"/>
      <c r="G12" s="16"/>
    </row>
    <row r="13" spans="2:7" ht="18.75">
      <c r="B13" s="113" t="s">
        <v>120</v>
      </c>
      <c r="C13" s="113"/>
      <c r="D13" s="113"/>
      <c r="E13" s="113"/>
      <c r="F13" s="113"/>
      <c r="G13" s="113"/>
    </row>
    <row r="14" spans="2:7" ht="15.75">
      <c r="B14" s="81"/>
      <c r="C14" s="81"/>
      <c r="D14" s="82"/>
      <c r="E14" s="82"/>
      <c r="F14" s="82"/>
      <c r="G14" s="82"/>
    </row>
    <row r="15" spans="1:87" s="48" customFormat="1" ht="12.75">
      <c r="A15" s="38"/>
      <c r="B15" s="46" t="s">
        <v>0</v>
      </c>
      <c r="C15" s="47" t="s">
        <v>11</v>
      </c>
      <c r="D15" s="47"/>
      <c r="E15" s="47" t="s">
        <v>1</v>
      </c>
      <c r="F15" s="47" t="s">
        <v>1</v>
      </c>
      <c r="G15" s="46" t="s">
        <v>13</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row>
    <row r="16" spans="1:87" s="48" customFormat="1" ht="12.75">
      <c r="A16" s="38"/>
      <c r="B16" s="49" t="s">
        <v>2</v>
      </c>
      <c r="C16" s="50" t="s">
        <v>12</v>
      </c>
      <c r="D16" s="50" t="s">
        <v>3</v>
      </c>
      <c r="E16" s="50" t="s">
        <v>8</v>
      </c>
      <c r="F16" s="50" t="s">
        <v>127</v>
      </c>
      <c r="G16" s="49" t="s">
        <v>14</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row>
    <row r="17" spans="1:87" s="48" customFormat="1" ht="15">
      <c r="A17" s="38"/>
      <c r="B17" s="49"/>
      <c r="C17" s="51">
        <v>32</v>
      </c>
      <c r="D17" s="52" t="s">
        <v>16</v>
      </c>
      <c r="E17" s="85">
        <f>SUM(E18,E39,E66)</f>
        <v>621230.5</v>
      </c>
      <c r="F17" s="85">
        <f>SUM(F18+F39+F66)</f>
        <v>764683</v>
      </c>
      <c r="G17" s="53"/>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row>
    <row r="18" spans="1:87" s="48" customFormat="1" ht="15">
      <c r="A18" s="38"/>
      <c r="B18" s="53"/>
      <c r="C18" s="49">
        <v>322</v>
      </c>
      <c r="D18" s="54" t="s">
        <v>70</v>
      </c>
      <c r="E18" s="86">
        <f>SUM(E19,E25,E27,E31,E34,E36,E37)</f>
        <v>212808.5</v>
      </c>
      <c r="F18" s="86">
        <f>SUM(F19,F25,F27,F31,F34,F36,F37)</f>
        <v>263000</v>
      </c>
      <c r="G18" s="56"/>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row>
    <row r="19" spans="1:87" s="48" customFormat="1" ht="12.75">
      <c r="A19" s="38"/>
      <c r="B19" s="49"/>
      <c r="C19" s="49">
        <v>3221</v>
      </c>
      <c r="D19" s="57" t="s">
        <v>17</v>
      </c>
      <c r="E19" s="76">
        <f>SUM(E20:E24)</f>
        <v>7480</v>
      </c>
      <c r="F19" s="76">
        <f>SUM(F20:F24)</f>
        <v>9350</v>
      </c>
      <c r="G19" s="56"/>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row>
    <row r="20" spans="1:87" ht="12.75">
      <c r="A20" s="38"/>
      <c r="B20" s="7" t="s">
        <v>82</v>
      </c>
      <c r="C20" s="7">
        <v>32211</v>
      </c>
      <c r="D20" s="2" t="s">
        <v>10</v>
      </c>
      <c r="E20" s="87">
        <v>4400</v>
      </c>
      <c r="F20" s="88">
        <v>5500</v>
      </c>
      <c r="G20" s="41" t="s">
        <v>15</v>
      </c>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row>
    <row r="21" spans="1:87" ht="12.75">
      <c r="A21" s="38"/>
      <c r="B21" s="7" t="s">
        <v>4</v>
      </c>
      <c r="C21" s="7">
        <v>32212</v>
      </c>
      <c r="D21" s="2" t="s">
        <v>31</v>
      </c>
      <c r="E21" s="87">
        <v>1120</v>
      </c>
      <c r="F21" s="88">
        <v>1400</v>
      </c>
      <c r="G21" s="41" t="s">
        <v>15</v>
      </c>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row>
    <row r="22" spans="1:87" ht="12.75">
      <c r="A22" s="38"/>
      <c r="B22" s="7" t="s">
        <v>83</v>
      </c>
      <c r="C22" s="7">
        <v>32214</v>
      </c>
      <c r="D22" s="24" t="s">
        <v>32</v>
      </c>
      <c r="E22" s="87">
        <v>1440</v>
      </c>
      <c r="F22" s="88">
        <v>1800</v>
      </c>
      <c r="G22" s="41" t="s">
        <v>15</v>
      </c>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row>
    <row r="23" spans="1:87" ht="12.75">
      <c r="A23" s="38"/>
      <c r="B23" s="7" t="s">
        <v>84</v>
      </c>
      <c r="C23" s="7">
        <v>32216</v>
      </c>
      <c r="D23" s="2" t="s">
        <v>33</v>
      </c>
      <c r="E23" s="87">
        <v>240</v>
      </c>
      <c r="F23" s="88">
        <v>300</v>
      </c>
      <c r="G23" s="41" t="s">
        <v>15</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row>
    <row r="24" spans="1:87" ht="12.75">
      <c r="A24" s="38"/>
      <c r="B24" s="7" t="s">
        <v>85</v>
      </c>
      <c r="C24" s="7">
        <v>32219</v>
      </c>
      <c r="D24" s="2" t="s">
        <v>34</v>
      </c>
      <c r="E24" s="87">
        <v>280</v>
      </c>
      <c r="F24" s="88">
        <v>350</v>
      </c>
      <c r="G24" s="41" t="s">
        <v>15</v>
      </c>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row>
    <row r="25" spans="1:87" s="48" customFormat="1" ht="12.75">
      <c r="A25" s="38"/>
      <c r="B25" s="49"/>
      <c r="C25" s="49">
        <v>3222</v>
      </c>
      <c r="D25" s="58" t="s">
        <v>71</v>
      </c>
      <c r="E25" s="89">
        <f>SUM(E26)</f>
        <v>30800</v>
      </c>
      <c r="F25" s="89">
        <f>SUM(F26)</f>
        <v>38500</v>
      </c>
      <c r="G25" s="59"/>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row>
    <row r="26" spans="1:87" s="30" customFormat="1" ht="12.75">
      <c r="A26" s="42"/>
      <c r="B26" s="21" t="s">
        <v>87</v>
      </c>
      <c r="C26" s="21">
        <v>32224</v>
      </c>
      <c r="D26" s="43" t="s">
        <v>58</v>
      </c>
      <c r="E26" s="90">
        <v>30800</v>
      </c>
      <c r="F26" s="91">
        <v>38500</v>
      </c>
      <c r="G26" s="14" t="s">
        <v>15</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row>
    <row r="27" spans="1:87" s="48" customFormat="1" ht="12.75">
      <c r="A27" s="38"/>
      <c r="B27" s="49"/>
      <c r="C27" s="49">
        <v>3223</v>
      </c>
      <c r="D27" s="58" t="s">
        <v>72</v>
      </c>
      <c r="E27" s="76">
        <f>SUM(E28:E30)</f>
        <v>172288.5</v>
      </c>
      <c r="F27" s="89">
        <f>SUM(F28:F30)</f>
        <v>212350</v>
      </c>
      <c r="G27" s="59"/>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row>
    <row r="28" spans="1:87" ht="12.75">
      <c r="A28" s="38"/>
      <c r="B28" s="15" t="s">
        <v>88</v>
      </c>
      <c r="C28" s="7">
        <v>32231</v>
      </c>
      <c r="D28" s="2" t="s">
        <v>7</v>
      </c>
      <c r="E28" s="87">
        <v>25088.5</v>
      </c>
      <c r="F28" s="87">
        <v>28350</v>
      </c>
      <c r="G28" s="14" t="s">
        <v>129</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row>
    <row r="29" spans="1:87" ht="12.75">
      <c r="A29" s="38"/>
      <c r="B29" s="7" t="s">
        <v>86</v>
      </c>
      <c r="C29" s="7">
        <v>32233</v>
      </c>
      <c r="D29" s="2" t="s">
        <v>64</v>
      </c>
      <c r="E29" s="87">
        <v>146400</v>
      </c>
      <c r="F29" s="87">
        <v>183000</v>
      </c>
      <c r="G29" s="14" t="s">
        <v>129</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row>
    <row r="30" spans="1:87" ht="12.75">
      <c r="A30" s="38"/>
      <c r="B30" s="7" t="s">
        <v>89</v>
      </c>
      <c r="C30" s="7">
        <v>32234</v>
      </c>
      <c r="D30" s="2" t="s">
        <v>18</v>
      </c>
      <c r="E30" s="87">
        <v>800</v>
      </c>
      <c r="F30" s="88">
        <v>1000</v>
      </c>
      <c r="G30" s="14" t="s">
        <v>15</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row>
    <row r="31" spans="1:87" s="48" customFormat="1" ht="12.75">
      <c r="A31" s="38"/>
      <c r="B31" s="49"/>
      <c r="C31" s="49">
        <v>3224</v>
      </c>
      <c r="D31" s="54" t="s">
        <v>19</v>
      </c>
      <c r="E31" s="76">
        <f>SUM(E32:E33)</f>
        <v>1600</v>
      </c>
      <c r="F31" s="76">
        <f>SUM(F32:F33)</f>
        <v>2000</v>
      </c>
      <c r="G31" s="59"/>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row>
    <row r="32" spans="1:87" ht="12.75">
      <c r="A32" s="38"/>
      <c r="B32" s="7" t="s">
        <v>90</v>
      </c>
      <c r="C32" s="7">
        <v>32241</v>
      </c>
      <c r="D32" s="2" t="s">
        <v>35</v>
      </c>
      <c r="E32" s="87">
        <v>400</v>
      </c>
      <c r="F32" s="87">
        <v>500</v>
      </c>
      <c r="G32" s="14" t="s">
        <v>15</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row>
    <row r="33" spans="1:87" ht="12.75">
      <c r="A33" s="38"/>
      <c r="B33" s="7" t="s">
        <v>92</v>
      </c>
      <c r="C33" s="7">
        <v>32242</v>
      </c>
      <c r="D33" s="2" t="s">
        <v>36</v>
      </c>
      <c r="E33" s="92">
        <v>1200</v>
      </c>
      <c r="F33" s="92">
        <v>1500</v>
      </c>
      <c r="G33" s="14" t="s">
        <v>15</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row>
    <row r="34" spans="1:87" s="48" customFormat="1" ht="12.75">
      <c r="A34" s="38"/>
      <c r="B34" s="49"/>
      <c r="C34" s="49">
        <v>3225</v>
      </c>
      <c r="D34" s="54" t="s">
        <v>37</v>
      </c>
      <c r="E34" s="75">
        <f>SUM(E35)</f>
        <v>640</v>
      </c>
      <c r="F34" s="75">
        <f>SUM(F35)</f>
        <v>800</v>
      </c>
      <c r="G34" s="59"/>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row>
    <row r="35" spans="1:87" ht="12.75">
      <c r="A35" s="38"/>
      <c r="B35" s="21" t="s">
        <v>93</v>
      </c>
      <c r="C35" s="21">
        <v>32251</v>
      </c>
      <c r="D35" s="29" t="s">
        <v>39</v>
      </c>
      <c r="E35" s="45">
        <v>640</v>
      </c>
      <c r="F35" s="45">
        <v>800</v>
      </c>
      <c r="G35" s="31" t="s">
        <v>15</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row>
    <row r="36" spans="1:87" s="48" customFormat="1" ht="12.75">
      <c r="A36" s="38"/>
      <c r="B36" s="49"/>
      <c r="C36" s="49">
        <v>3226</v>
      </c>
      <c r="D36" s="54" t="s">
        <v>38</v>
      </c>
      <c r="E36" s="76">
        <v>0</v>
      </c>
      <c r="F36" s="93">
        <v>0</v>
      </c>
      <c r="G36" s="59"/>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row>
    <row r="37" spans="1:87" s="48" customFormat="1" ht="12.75">
      <c r="A37" s="38"/>
      <c r="B37" s="49"/>
      <c r="C37" s="49">
        <v>3227</v>
      </c>
      <c r="D37" s="63" t="s">
        <v>73</v>
      </c>
      <c r="E37" s="93">
        <f>SUM(E38)</f>
        <v>0</v>
      </c>
      <c r="F37" s="93">
        <f>SUM(F38)</f>
        <v>0</v>
      </c>
      <c r="G37" s="59"/>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row>
    <row r="38" spans="1:87" ht="12.75">
      <c r="A38" s="38"/>
      <c r="B38" s="21" t="s">
        <v>94</v>
      </c>
      <c r="C38" s="23">
        <v>32271</v>
      </c>
      <c r="D38" s="33" t="s">
        <v>63</v>
      </c>
      <c r="E38" s="87"/>
      <c r="F38" s="87">
        <v>0</v>
      </c>
      <c r="G38" s="14"/>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row>
    <row r="39" spans="1:87" s="48" customFormat="1" ht="15">
      <c r="A39" s="38"/>
      <c r="B39" s="64"/>
      <c r="C39" s="49">
        <v>323</v>
      </c>
      <c r="D39" s="57" t="s">
        <v>40</v>
      </c>
      <c r="E39" s="76">
        <f>SUM(E40,E45,E48,E50,E55,E56,E59,E62,E64)</f>
        <v>380350</v>
      </c>
      <c r="F39" s="86">
        <f>SUM(F40+F45+F48+F50+F55+F56+F59+F62+F64)</f>
        <v>472118</v>
      </c>
      <c r="G39" s="59"/>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row>
    <row r="40" spans="1:87" s="48" customFormat="1" ht="12.75">
      <c r="A40" s="38"/>
      <c r="B40" s="49"/>
      <c r="C40" s="49">
        <v>3231</v>
      </c>
      <c r="D40" s="57" t="s">
        <v>41</v>
      </c>
      <c r="E40" s="76">
        <f>SUM(E41:E44)</f>
        <v>308680</v>
      </c>
      <c r="F40" s="76">
        <f>SUM(F41:F44)</f>
        <v>385550</v>
      </c>
      <c r="G40" s="65"/>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row>
    <row r="41" spans="1:87" ht="12.75">
      <c r="A41" s="38"/>
      <c r="B41" s="21" t="s">
        <v>97</v>
      </c>
      <c r="C41" s="21">
        <v>32311</v>
      </c>
      <c r="D41" s="29" t="s">
        <v>42</v>
      </c>
      <c r="E41" s="87">
        <v>10640</v>
      </c>
      <c r="F41" s="87">
        <v>13300</v>
      </c>
      <c r="G41" s="14" t="s">
        <v>15</v>
      </c>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row>
    <row r="42" spans="1:87" ht="12.75">
      <c r="A42" s="38"/>
      <c r="B42" s="7" t="s">
        <v>98</v>
      </c>
      <c r="C42" s="7">
        <v>32312</v>
      </c>
      <c r="D42" s="44" t="s">
        <v>74</v>
      </c>
      <c r="E42" s="87">
        <v>0</v>
      </c>
      <c r="F42" s="87">
        <v>0</v>
      </c>
      <c r="G42" s="14"/>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row>
    <row r="43" spans="1:87" ht="12.75">
      <c r="A43" s="38"/>
      <c r="B43" s="7" t="s">
        <v>99</v>
      </c>
      <c r="C43" s="7">
        <v>32313</v>
      </c>
      <c r="D43" s="44" t="s">
        <v>75</v>
      </c>
      <c r="E43" s="87">
        <v>1200</v>
      </c>
      <c r="F43" s="88">
        <v>1200</v>
      </c>
      <c r="G43" s="14" t="s">
        <v>15</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row>
    <row r="44" spans="1:87" ht="12.75">
      <c r="A44" s="38"/>
      <c r="B44" s="7" t="s">
        <v>100</v>
      </c>
      <c r="C44" s="7">
        <v>32319</v>
      </c>
      <c r="D44" s="2" t="s">
        <v>59</v>
      </c>
      <c r="E44" s="87">
        <v>296840</v>
      </c>
      <c r="F44" s="88">
        <v>371050</v>
      </c>
      <c r="G44" s="14" t="s">
        <v>129</v>
      </c>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row>
    <row r="45" spans="1:87" s="48" customFormat="1" ht="12.75">
      <c r="A45" s="38"/>
      <c r="B45" s="49"/>
      <c r="C45" s="49">
        <v>3232</v>
      </c>
      <c r="D45" s="54" t="s">
        <v>43</v>
      </c>
      <c r="E45" s="76">
        <f>SUM(E46:E47)</f>
        <v>8400</v>
      </c>
      <c r="F45" s="76">
        <f>SUM(F46:F47)</f>
        <v>10500</v>
      </c>
      <c r="G45" s="65"/>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row>
    <row r="46" spans="1:87" ht="12.75">
      <c r="A46" s="38"/>
      <c r="B46" s="21" t="s">
        <v>101</v>
      </c>
      <c r="C46" s="21">
        <v>32321</v>
      </c>
      <c r="D46" s="24" t="s">
        <v>45</v>
      </c>
      <c r="E46" s="87">
        <v>400</v>
      </c>
      <c r="F46" s="87">
        <v>500</v>
      </c>
      <c r="G46" s="14" t="s">
        <v>15</v>
      </c>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row>
    <row r="47" spans="1:87" ht="12.75">
      <c r="A47" s="38"/>
      <c r="B47" s="22" t="s">
        <v>102</v>
      </c>
      <c r="C47" s="13">
        <v>32322</v>
      </c>
      <c r="D47" s="2" t="s">
        <v>44</v>
      </c>
      <c r="E47" s="87">
        <v>8000</v>
      </c>
      <c r="F47" s="87">
        <v>10000</v>
      </c>
      <c r="G47" s="14" t="s">
        <v>15</v>
      </c>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row>
    <row r="48" spans="1:87" s="48" customFormat="1" ht="12.75">
      <c r="A48" s="38"/>
      <c r="B48" s="49"/>
      <c r="C48" s="49">
        <v>3233</v>
      </c>
      <c r="D48" s="57" t="s">
        <v>46</v>
      </c>
      <c r="E48" s="93">
        <f>SUM(E49)</f>
        <v>800</v>
      </c>
      <c r="F48" s="93">
        <f>SUM(F49)</f>
        <v>1000</v>
      </c>
      <c r="G48" s="59"/>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row>
    <row r="49" spans="1:87" ht="12.75">
      <c r="A49" s="38"/>
      <c r="B49" s="22"/>
      <c r="C49" s="13">
        <v>32332</v>
      </c>
      <c r="D49" s="40" t="s">
        <v>126</v>
      </c>
      <c r="E49" s="94">
        <v>800</v>
      </c>
      <c r="F49" s="94">
        <v>1000</v>
      </c>
      <c r="G49" s="14" t="s">
        <v>15</v>
      </c>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row>
    <row r="50" spans="1:87" s="48" customFormat="1" ht="12.75">
      <c r="A50" s="38"/>
      <c r="B50" s="71"/>
      <c r="C50" s="71">
        <v>3234</v>
      </c>
      <c r="D50" s="57" t="s">
        <v>20</v>
      </c>
      <c r="E50" s="76">
        <f>SUM(E51:E54)</f>
        <v>41800</v>
      </c>
      <c r="F50" s="76">
        <f>SUM(F51:F54)</f>
        <v>51650</v>
      </c>
      <c r="G50" s="59"/>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row>
    <row r="51" spans="1:87" ht="12.75">
      <c r="A51" s="38"/>
      <c r="B51" s="7" t="s">
        <v>91</v>
      </c>
      <c r="C51" s="7">
        <v>32341</v>
      </c>
      <c r="D51" s="2" t="s">
        <v>21</v>
      </c>
      <c r="E51" s="87">
        <v>5000</v>
      </c>
      <c r="F51" s="88">
        <v>5650</v>
      </c>
      <c r="G51" s="14" t="s">
        <v>15</v>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row>
    <row r="52" spans="1:87" ht="12.75">
      <c r="A52" s="38"/>
      <c r="B52" s="7" t="s">
        <v>104</v>
      </c>
      <c r="C52" s="7">
        <v>32342</v>
      </c>
      <c r="D52" s="2" t="s">
        <v>121</v>
      </c>
      <c r="E52" s="87">
        <v>32000</v>
      </c>
      <c r="F52" s="88">
        <v>40000</v>
      </c>
      <c r="G52" s="14" t="s">
        <v>15</v>
      </c>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row>
    <row r="53" spans="1:87" ht="12.75">
      <c r="A53" s="38"/>
      <c r="B53" s="21" t="s">
        <v>107</v>
      </c>
      <c r="C53" s="21">
        <v>32343</v>
      </c>
      <c r="D53" s="29" t="s">
        <v>22</v>
      </c>
      <c r="E53" s="87">
        <v>1600</v>
      </c>
      <c r="F53" s="88">
        <v>2000</v>
      </c>
      <c r="G53" s="14" t="s">
        <v>15</v>
      </c>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row>
    <row r="54" spans="1:87" ht="12.75" customHeight="1">
      <c r="A54" s="38"/>
      <c r="B54" s="7" t="s">
        <v>96</v>
      </c>
      <c r="C54" s="7">
        <v>32344</v>
      </c>
      <c r="D54" s="2" t="s">
        <v>47</v>
      </c>
      <c r="E54" s="87">
        <v>3200</v>
      </c>
      <c r="F54" s="88">
        <v>4000</v>
      </c>
      <c r="G54" s="14" t="s">
        <v>15</v>
      </c>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row>
    <row r="55" spans="1:87" s="48" customFormat="1" ht="12.75" customHeight="1">
      <c r="A55" s="38"/>
      <c r="B55" s="49"/>
      <c r="C55" s="49">
        <v>3235</v>
      </c>
      <c r="D55" s="66" t="s">
        <v>48</v>
      </c>
      <c r="E55" s="60">
        <v>0</v>
      </c>
      <c r="F55" s="60">
        <v>0</v>
      </c>
      <c r="G55" s="59"/>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row>
    <row r="56" spans="1:87" s="48" customFormat="1" ht="12.75" customHeight="1">
      <c r="A56" s="38"/>
      <c r="B56" s="49"/>
      <c r="C56" s="49">
        <v>3236</v>
      </c>
      <c r="D56" s="54" t="s">
        <v>23</v>
      </c>
      <c r="E56" s="61">
        <f>SUM(E57:E58)</f>
        <v>10483</v>
      </c>
      <c r="F56" s="61">
        <f>SUM(F57:F58)</f>
        <v>10683</v>
      </c>
      <c r="G56" s="65"/>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row>
    <row r="57" spans="1:87" ht="12.75" customHeight="1">
      <c r="A57" s="38"/>
      <c r="B57" s="21" t="s">
        <v>106</v>
      </c>
      <c r="C57" s="21">
        <v>32361</v>
      </c>
      <c r="D57" s="29" t="s">
        <v>122</v>
      </c>
      <c r="E57" s="8">
        <v>9683</v>
      </c>
      <c r="F57" s="25">
        <v>9683</v>
      </c>
      <c r="G57" s="14" t="s">
        <v>15</v>
      </c>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row>
    <row r="58" spans="1:87" ht="12.75">
      <c r="A58" s="38"/>
      <c r="B58" s="21" t="s">
        <v>108</v>
      </c>
      <c r="C58" s="21">
        <v>32363</v>
      </c>
      <c r="D58" s="29" t="s">
        <v>57</v>
      </c>
      <c r="E58" s="8">
        <v>800</v>
      </c>
      <c r="F58" s="25">
        <v>1000</v>
      </c>
      <c r="G58" s="14" t="s">
        <v>15</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row>
    <row r="59" spans="1:87" s="48" customFormat="1" ht="12.75" customHeight="1">
      <c r="A59" s="38"/>
      <c r="B59" s="49"/>
      <c r="C59" s="49">
        <v>3237</v>
      </c>
      <c r="D59" s="66" t="s">
        <v>24</v>
      </c>
      <c r="E59" s="61">
        <f>SUM(E60:E61)</f>
        <v>4307</v>
      </c>
      <c r="F59" s="61">
        <f>SUM(F60:F61)</f>
        <v>5385</v>
      </c>
      <c r="G59" s="59"/>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row>
    <row r="60" spans="1:87" ht="12.75" customHeight="1">
      <c r="A60" s="38"/>
      <c r="B60" s="21" t="s">
        <v>109</v>
      </c>
      <c r="C60" s="21">
        <v>32372</v>
      </c>
      <c r="D60" s="26" t="s">
        <v>60</v>
      </c>
      <c r="E60" s="25">
        <v>1007</v>
      </c>
      <c r="F60" s="25">
        <v>1260</v>
      </c>
      <c r="G60" s="31" t="s">
        <v>15</v>
      </c>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row>
    <row r="61" spans="1:87" ht="12.75" customHeight="1">
      <c r="A61" s="38"/>
      <c r="B61" s="21" t="s">
        <v>105</v>
      </c>
      <c r="C61" s="21">
        <v>32379</v>
      </c>
      <c r="D61" s="29" t="s">
        <v>49</v>
      </c>
      <c r="E61" s="8">
        <v>3300</v>
      </c>
      <c r="F61" s="25">
        <v>4125</v>
      </c>
      <c r="G61" s="31" t="s">
        <v>15</v>
      </c>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row>
    <row r="62" spans="1:87" s="48" customFormat="1" ht="12.75" customHeight="1">
      <c r="A62" s="38"/>
      <c r="B62" s="49"/>
      <c r="C62" s="49">
        <v>3238</v>
      </c>
      <c r="D62" s="66" t="s">
        <v>25</v>
      </c>
      <c r="E62" s="61">
        <f>SUM(E63)</f>
        <v>5800</v>
      </c>
      <c r="F62" s="61">
        <f>SUM(F63)</f>
        <v>7250</v>
      </c>
      <c r="G62" s="59"/>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row>
    <row r="63" spans="1:87" ht="12.75" customHeight="1">
      <c r="A63" s="38"/>
      <c r="B63" s="21" t="s">
        <v>103</v>
      </c>
      <c r="C63" s="21">
        <v>32389</v>
      </c>
      <c r="D63" s="26" t="s">
        <v>56</v>
      </c>
      <c r="E63" s="20">
        <v>5800</v>
      </c>
      <c r="F63" s="20">
        <v>7250</v>
      </c>
      <c r="G63" s="14" t="s">
        <v>15</v>
      </c>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row>
    <row r="64" spans="1:87" s="48" customFormat="1" ht="12.75" customHeight="1">
      <c r="A64" s="38"/>
      <c r="B64" s="49"/>
      <c r="C64" s="49">
        <v>3239</v>
      </c>
      <c r="D64" s="54" t="s">
        <v>50</v>
      </c>
      <c r="E64" s="62">
        <f>SUM(E65)</f>
        <v>80</v>
      </c>
      <c r="F64" s="62">
        <f>SUM(F65)</f>
        <v>100</v>
      </c>
      <c r="G64" s="65"/>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row>
    <row r="65" spans="1:87" ht="12.75" customHeight="1">
      <c r="A65" s="38"/>
      <c r="B65" s="21" t="s">
        <v>110</v>
      </c>
      <c r="C65" s="21">
        <v>32399</v>
      </c>
      <c r="D65" s="29" t="s">
        <v>69</v>
      </c>
      <c r="E65" s="45">
        <v>80</v>
      </c>
      <c r="F65" s="45">
        <v>100</v>
      </c>
      <c r="G65" s="31" t="s">
        <v>15</v>
      </c>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row>
    <row r="66" spans="1:87" s="48" customFormat="1" ht="12.75" customHeight="1">
      <c r="A66" s="38"/>
      <c r="B66" s="49"/>
      <c r="C66" s="49">
        <v>329</v>
      </c>
      <c r="D66" s="79" t="s">
        <v>51</v>
      </c>
      <c r="E66" s="55">
        <f>SUM(E67,E69,E71,E73,E75)</f>
        <v>28072</v>
      </c>
      <c r="F66" s="55">
        <f>SUM(F67,F69,F71,F73,F75)</f>
        <v>29565</v>
      </c>
      <c r="G66" s="65"/>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row>
    <row r="67" spans="1:87" s="48" customFormat="1" ht="12.75" customHeight="1">
      <c r="A67" s="38"/>
      <c r="B67" s="49"/>
      <c r="C67" s="49">
        <v>3292</v>
      </c>
      <c r="D67" s="79" t="s">
        <v>6</v>
      </c>
      <c r="E67" s="61">
        <f>SUM(E68)</f>
        <v>21000</v>
      </c>
      <c r="F67" s="61">
        <f>SUM(F68)</f>
        <v>21000</v>
      </c>
      <c r="G67" s="65"/>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row>
    <row r="68" spans="1:87" ht="12.75" customHeight="1">
      <c r="A68" s="38"/>
      <c r="B68" s="7" t="s">
        <v>111</v>
      </c>
      <c r="C68" s="7">
        <v>32922</v>
      </c>
      <c r="D68" s="2" t="s">
        <v>52</v>
      </c>
      <c r="E68" s="8">
        <v>21000</v>
      </c>
      <c r="F68" s="8">
        <v>21000</v>
      </c>
      <c r="G68" s="14" t="s">
        <v>15</v>
      </c>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row>
    <row r="69" spans="1:87" s="48" customFormat="1" ht="12.75" customHeight="1">
      <c r="A69" s="38"/>
      <c r="B69" s="49"/>
      <c r="C69" s="49">
        <v>3293</v>
      </c>
      <c r="D69" s="57" t="s">
        <v>54</v>
      </c>
      <c r="E69" s="61">
        <f>SUM(E70:E70)</f>
        <v>480</v>
      </c>
      <c r="F69" s="61">
        <f>SUM(F70:F70)</f>
        <v>600</v>
      </c>
      <c r="G69" s="59"/>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row>
    <row r="70" spans="1:87" ht="12.75" customHeight="1">
      <c r="A70" s="38"/>
      <c r="B70" s="7" t="s">
        <v>112</v>
      </c>
      <c r="C70" s="7">
        <v>32931</v>
      </c>
      <c r="D70" s="2" t="s">
        <v>55</v>
      </c>
      <c r="E70" s="8">
        <v>480</v>
      </c>
      <c r="F70" s="25">
        <v>600</v>
      </c>
      <c r="G70" s="14" t="s">
        <v>15</v>
      </c>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row>
    <row r="71" spans="1:87" s="48" customFormat="1" ht="12.75" customHeight="1">
      <c r="A71" s="38"/>
      <c r="B71" s="49"/>
      <c r="C71" s="49">
        <v>3294</v>
      </c>
      <c r="D71" s="79" t="s">
        <v>26</v>
      </c>
      <c r="E71" s="61">
        <f>SUM(E72)</f>
        <v>1100</v>
      </c>
      <c r="F71" s="61">
        <f>SUM(F72)</f>
        <v>1100</v>
      </c>
      <c r="G71" s="59"/>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row>
    <row r="72" spans="1:87" ht="12.75" customHeight="1">
      <c r="A72" s="38"/>
      <c r="B72" s="7" t="s">
        <v>95</v>
      </c>
      <c r="C72" s="7">
        <v>32941</v>
      </c>
      <c r="D72" s="2" t="s">
        <v>53</v>
      </c>
      <c r="E72" s="8">
        <v>1100</v>
      </c>
      <c r="F72" s="25">
        <v>1100</v>
      </c>
      <c r="G72" s="14" t="s">
        <v>15</v>
      </c>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row>
    <row r="73" spans="1:87" s="48" customFormat="1" ht="12.75" customHeight="1">
      <c r="A73" s="38"/>
      <c r="B73" s="49"/>
      <c r="C73" s="50">
        <v>3295</v>
      </c>
      <c r="D73" s="80" t="s">
        <v>77</v>
      </c>
      <c r="E73" s="67">
        <f>SUM(E74)</f>
        <v>5292</v>
      </c>
      <c r="F73" s="67">
        <f>SUM(F74)</f>
        <v>6615</v>
      </c>
      <c r="G73" s="59"/>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row>
    <row r="74" spans="1:87" ht="12.75" customHeight="1">
      <c r="A74" s="38"/>
      <c r="B74" s="7" t="s">
        <v>113</v>
      </c>
      <c r="C74" s="28">
        <v>32954</v>
      </c>
      <c r="D74" s="37" t="s">
        <v>61</v>
      </c>
      <c r="E74" s="20">
        <v>5292</v>
      </c>
      <c r="F74" s="34">
        <v>6615</v>
      </c>
      <c r="G74" s="14" t="s">
        <v>15</v>
      </c>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row>
    <row r="75" spans="1:87" s="48" customFormat="1" ht="12.75" customHeight="1">
      <c r="A75" s="38"/>
      <c r="B75" s="49"/>
      <c r="C75" s="50">
        <v>3299</v>
      </c>
      <c r="D75" s="80" t="s">
        <v>51</v>
      </c>
      <c r="E75" s="67">
        <f>SUM(E76:E77)</f>
        <v>200</v>
      </c>
      <c r="F75" s="67">
        <f>SUM(F76:F77)</f>
        <v>250</v>
      </c>
      <c r="G75" s="59"/>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row>
    <row r="76" spans="1:87" ht="12.75" customHeight="1">
      <c r="A76" s="38"/>
      <c r="B76" s="7" t="s">
        <v>114</v>
      </c>
      <c r="C76" s="28">
        <v>32991</v>
      </c>
      <c r="D76" s="37" t="s">
        <v>76</v>
      </c>
      <c r="E76" s="20">
        <v>80</v>
      </c>
      <c r="F76" s="34">
        <v>100</v>
      </c>
      <c r="G76" s="14" t="s">
        <v>15</v>
      </c>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row>
    <row r="77" spans="1:87" ht="12.75" customHeight="1">
      <c r="A77" s="38"/>
      <c r="B77" s="7" t="s">
        <v>115</v>
      </c>
      <c r="C77" s="28">
        <v>32999</v>
      </c>
      <c r="D77" s="37" t="s">
        <v>81</v>
      </c>
      <c r="E77" s="20">
        <v>120</v>
      </c>
      <c r="F77" s="34">
        <v>150</v>
      </c>
      <c r="G77" s="14" t="s">
        <v>15</v>
      </c>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row>
    <row r="78" spans="1:87" ht="12.75" customHeight="1">
      <c r="A78" s="38"/>
      <c r="B78" s="46" t="s">
        <v>0</v>
      </c>
      <c r="C78" s="47" t="s">
        <v>11</v>
      </c>
      <c r="D78" s="47"/>
      <c r="E78" s="47" t="s">
        <v>1</v>
      </c>
      <c r="F78" s="47" t="s">
        <v>1</v>
      </c>
      <c r="G78" s="46" t="s">
        <v>13</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row>
    <row r="79" spans="1:87" ht="12.75" customHeight="1">
      <c r="A79" s="38"/>
      <c r="B79" s="49" t="s">
        <v>2</v>
      </c>
      <c r="C79" s="50" t="s">
        <v>12</v>
      </c>
      <c r="D79" s="50" t="s">
        <v>3</v>
      </c>
      <c r="E79" s="50" t="s">
        <v>8</v>
      </c>
      <c r="F79" s="50" t="s">
        <v>9</v>
      </c>
      <c r="G79" s="49" t="s">
        <v>14</v>
      </c>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row>
    <row r="80" spans="1:87" s="48" customFormat="1" ht="12.75" customHeight="1">
      <c r="A80" s="38"/>
      <c r="B80" s="53"/>
      <c r="C80" s="51">
        <v>34</v>
      </c>
      <c r="D80" s="52" t="s">
        <v>30</v>
      </c>
      <c r="E80" s="68">
        <f aca="true" t="shared" si="0" ref="E80:F82">SUM(E81)</f>
        <v>1400</v>
      </c>
      <c r="F80" s="68">
        <f t="shared" si="0"/>
        <v>1750</v>
      </c>
      <c r="G80" s="59"/>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row>
    <row r="81" spans="1:87" s="48" customFormat="1" ht="12.75" customHeight="1">
      <c r="A81" s="38"/>
      <c r="B81" s="49"/>
      <c r="C81" s="49">
        <v>343</v>
      </c>
      <c r="D81" s="54" t="s">
        <v>27</v>
      </c>
      <c r="E81" s="69">
        <f t="shared" si="0"/>
        <v>1400</v>
      </c>
      <c r="F81" s="69">
        <f t="shared" si="0"/>
        <v>1750</v>
      </c>
      <c r="G81" s="65"/>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row>
    <row r="82" spans="1:87" s="48" customFormat="1" ht="12.75" customHeight="1">
      <c r="A82" s="38"/>
      <c r="B82" s="49"/>
      <c r="C82" s="49">
        <v>3431</v>
      </c>
      <c r="D82" s="54" t="s">
        <v>28</v>
      </c>
      <c r="E82" s="61">
        <f t="shared" si="0"/>
        <v>1400</v>
      </c>
      <c r="F82" s="61">
        <f t="shared" si="0"/>
        <v>1750</v>
      </c>
      <c r="G82" s="59"/>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row>
    <row r="83" spans="1:87" ht="12.75" customHeight="1">
      <c r="A83" s="38"/>
      <c r="B83" s="22" t="s">
        <v>116</v>
      </c>
      <c r="C83" s="28">
        <v>34312</v>
      </c>
      <c r="D83" s="2" t="s">
        <v>29</v>
      </c>
      <c r="E83" s="8">
        <v>1400</v>
      </c>
      <c r="F83" s="25">
        <v>1750</v>
      </c>
      <c r="G83" s="14" t="s">
        <v>15</v>
      </c>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row>
    <row r="84" spans="1:87" s="48" customFormat="1" ht="12.75" customHeight="1">
      <c r="A84" s="38"/>
      <c r="B84" s="98"/>
      <c r="C84" s="70">
        <v>42</v>
      </c>
      <c r="D84" s="66" t="s">
        <v>66</v>
      </c>
      <c r="E84" s="77">
        <f aca="true" t="shared" si="1" ref="E84:F86">SUM(E85)</f>
        <v>800</v>
      </c>
      <c r="F84" s="55">
        <f>SUM(F85+F88)</f>
        <v>1500</v>
      </c>
      <c r="G84" s="106"/>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row>
    <row r="85" spans="1:87" s="48" customFormat="1" ht="12.75" customHeight="1">
      <c r="A85" s="38"/>
      <c r="B85" s="98"/>
      <c r="C85" s="97">
        <v>422</v>
      </c>
      <c r="D85" s="72" t="s">
        <v>65</v>
      </c>
      <c r="E85" s="73">
        <f t="shared" si="1"/>
        <v>800</v>
      </c>
      <c r="F85" s="73">
        <f t="shared" si="1"/>
        <v>1000</v>
      </c>
      <c r="G85" s="107"/>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row>
    <row r="86" spans="1:87" s="48" customFormat="1" ht="12.75" customHeight="1">
      <c r="A86" s="38"/>
      <c r="B86" s="98"/>
      <c r="C86" s="97">
        <v>4221</v>
      </c>
      <c r="D86" s="72" t="s">
        <v>67</v>
      </c>
      <c r="E86" s="74">
        <f t="shared" si="1"/>
        <v>800</v>
      </c>
      <c r="F86" s="74">
        <f t="shared" si="1"/>
        <v>1000</v>
      </c>
      <c r="G86" s="10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row>
    <row r="87" spans="1:87" ht="12.75" customHeight="1">
      <c r="A87" s="38"/>
      <c r="B87" s="13" t="s">
        <v>117</v>
      </c>
      <c r="C87" s="39">
        <v>42211</v>
      </c>
      <c r="D87" s="36" t="s">
        <v>68</v>
      </c>
      <c r="E87" s="19">
        <v>800</v>
      </c>
      <c r="F87" s="19">
        <v>1000</v>
      </c>
      <c r="G87" s="100" t="s">
        <v>15</v>
      </c>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row>
    <row r="88" spans="1:87" ht="12.75" customHeight="1">
      <c r="A88" s="38"/>
      <c r="B88" s="83"/>
      <c r="C88" s="97">
        <v>424</v>
      </c>
      <c r="D88" s="66" t="s">
        <v>125</v>
      </c>
      <c r="E88" s="60">
        <f>SUM(E89)</f>
        <v>476.2</v>
      </c>
      <c r="F88" s="60">
        <f>SUM(F89)</f>
        <v>500</v>
      </c>
      <c r="G88" s="59"/>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row>
    <row r="89" spans="1:87" ht="12.75" customHeight="1" thickBot="1">
      <c r="A89" s="38"/>
      <c r="B89" s="78" t="s">
        <v>123</v>
      </c>
      <c r="C89" s="39">
        <v>42411</v>
      </c>
      <c r="D89" s="99" t="s">
        <v>124</v>
      </c>
      <c r="E89" s="19">
        <v>476.2</v>
      </c>
      <c r="F89" s="19">
        <v>500</v>
      </c>
      <c r="G89" s="109" t="s">
        <v>15</v>
      </c>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row>
    <row r="90" spans="1:87" s="48" customFormat="1" ht="18" customHeight="1" thickBot="1">
      <c r="A90" s="38"/>
      <c r="B90" s="101"/>
      <c r="C90" s="102"/>
      <c r="D90" s="103" t="s">
        <v>5</v>
      </c>
      <c r="E90" s="104">
        <f>SUM(E17,E80,E84)</f>
        <v>623430.5</v>
      </c>
      <c r="F90" s="104">
        <f>SUM(F17+F80+F84)</f>
        <v>767933</v>
      </c>
      <c r="G90" s="105"/>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row>
    <row r="91" spans="1:87" ht="63" customHeight="1">
      <c r="A91" s="38"/>
      <c r="B91" s="114" t="s">
        <v>136</v>
      </c>
      <c r="C91" s="114"/>
      <c r="D91" s="114"/>
      <c r="E91" s="114"/>
      <c r="F91" s="114"/>
      <c r="G91" s="114"/>
      <c r="H91" s="38"/>
      <c r="I91" s="38"/>
      <c r="J91" s="38"/>
      <c r="K91" s="38"/>
      <c r="L91" s="38"/>
      <c r="M91" s="38"/>
      <c r="N91" s="38"/>
      <c r="O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row>
    <row r="92" spans="1:87" ht="18" customHeight="1">
      <c r="A92" s="38"/>
      <c r="B92" s="9"/>
      <c r="C92" s="9"/>
      <c r="D92" s="3"/>
      <c r="E92" s="10"/>
      <c r="F92" s="11"/>
      <c r="G92" s="17"/>
      <c r="H92" s="38"/>
      <c r="I92" s="38"/>
      <c r="J92" s="38"/>
      <c r="K92" s="38"/>
      <c r="L92" s="38"/>
      <c r="M92" s="38"/>
      <c r="N92" s="38"/>
      <c r="O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row>
    <row r="93" spans="2:87" ht="18" customHeight="1">
      <c r="B93" s="9"/>
      <c r="D93" s="95" t="s">
        <v>133</v>
      </c>
      <c r="E93" s="10"/>
      <c r="F93" s="95" t="s">
        <v>134</v>
      </c>
      <c r="G93" s="110"/>
      <c r="H93" s="38"/>
      <c r="I93" s="38"/>
      <c r="J93" s="38"/>
      <c r="K93" s="38"/>
      <c r="L93" s="38"/>
      <c r="M93" s="38"/>
      <c r="N93" s="38"/>
      <c r="O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row>
    <row r="94" spans="4:87" ht="32.25" customHeight="1">
      <c r="D94" s="111" t="s">
        <v>131</v>
      </c>
      <c r="E94" s="10"/>
      <c r="F94" s="110" t="s">
        <v>135</v>
      </c>
      <c r="G94" s="110"/>
      <c r="H94" s="38"/>
      <c r="I94" s="38"/>
      <c r="J94" s="38"/>
      <c r="K94" s="38"/>
      <c r="L94" s="38"/>
      <c r="M94" s="38"/>
      <c r="N94" s="38"/>
      <c r="O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row>
    <row r="95" spans="2:87" ht="21" customHeight="1">
      <c r="B95" s="9"/>
      <c r="D95" s="96" t="s">
        <v>62</v>
      </c>
      <c r="E95" s="10"/>
      <c r="F95" s="110" t="s">
        <v>137</v>
      </c>
      <c r="G95" s="110"/>
      <c r="H95" s="38"/>
      <c r="I95" s="38"/>
      <c r="J95" s="38"/>
      <c r="K95" s="38"/>
      <c r="L95" s="38"/>
      <c r="M95" s="38"/>
      <c r="N95" s="38"/>
      <c r="O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row>
    <row r="96" spans="8:87" ht="12.75">
      <c r="H96" s="38"/>
      <c r="I96" s="38"/>
      <c r="J96" s="38"/>
      <c r="K96" s="38"/>
      <c r="L96" s="38"/>
      <c r="M96" s="38"/>
      <c r="N96" s="38"/>
      <c r="O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row>
    <row r="97" spans="8:87" ht="12.75">
      <c r="H97" s="38"/>
      <c r="I97" s="38"/>
      <c r="J97" s="38"/>
      <c r="K97" s="38"/>
      <c r="L97" s="38"/>
      <c r="M97" s="38"/>
      <c r="N97" s="38"/>
      <c r="O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row>
    <row r="98" spans="8:87" ht="12.75">
      <c r="H98" s="38"/>
      <c r="I98" s="38"/>
      <c r="J98" s="38"/>
      <c r="K98" s="38"/>
      <c r="L98" s="38"/>
      <c r="M98" s="38"/>
      <c r="N98" s="38"/>
      <c r="O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row>
    <row r="99" spans="8:87" ht="12.75">
      <c r="H99" s="38"/>
      <c r="I99" s="38"/>
      <c r="J99" s="38"/>
      <c r="K99" s="38"/>
      <c r="L99" s="38"/>
      <c r="M99" s="38"/>
      <c r="N99" s="38"/>
      <c r="O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row>
    <row r="100" spans="8:87" ht="12.75">
      <c r="H100" s="38"/>
      <c r="I100" s="38"/>
      <c r="J100" s="38"/>
      <c r="K100" s="38"/>
      <c r="L100" s="38"/>
      <c r="M100" s="38"/>
      <c r="N100" s="38"/>
      <c r="O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row>
    <row r="101" spans="8:87" ht="12.75">
      <c r="H101" s="38"/>
      <c r="I101" s="38"/>
      <c r="J101" s="38"/>
      <c r="K101" s="38"/>
      <c r="L101" s="38"/>
      <c r="M101" s="38"/>
      <c r="N101" s="38"/>
      <c r="O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row>
    <row r="102" spans="8:87" ht="12.75">
      <c r="H102" s="38"/>
      <c r="I102" s="38"/>
      <c r="J102" s="38"/>
      <c r="K102" s="38"/>
      <c r="L102" s="38"/>
      <c r="M102" s="38"/>
      <c r="N102" s="38"/>
      <c r="O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row>
    <row r="103" spans="8:87" ht="12.75">
      <c r="H103" s="38"/>
      <c r="I103" s="38"/>
      <c r="J103" s="38"/>
      <c r="K103" s="38"/>
      <c r="L103" s="38"/>
      <c r="M103" s="38"/>
      <c r="N103" s="38"/>
      <c r="O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row>
    <row r="104" spans="8:15" ht="12.75">
      <c r="H104" s="38"/>
      <c r="I104" s="38"/>
      <c r="J104" s="38"/>
      <c r="K104" s="38"/>
      <c r="L104" s="38"/>
      <c r="M104" s="38"/>
      <c r="N104" s="38"/>
      <c r="O104" s="38"/>
    </row>
    <row r="105" spans="8:15" ht="12.75">
      <c r="H105" s="38"/>
      <c r="I105" s="38"/>
      <c r="J105" s="38"/>
      <c r="K105" s="38"/>
      <c r="L105" s="38"/>
      <c r="M105" s="38"/>
      <c r="N105" s="38"/>
      <c r="O105" s="38"/>
    </row>
    <row r="106" spans="8:15" ht="12.75">
      <c r="H106" s="38"/>
      <c r="I106" s="38"/>
      <c r="J106" s="38"/>
      <c r="K106" s="38"/>
      <c r="L106" s="38"/>
      <c r="M106" s="38"/>
      <c r="N106" s="38"/>
      <c r="O106" s="38"/>
    </row>
  </sheetData>
  <sheetProtection/>
  <mergeCells count="4">
    <mergeCell ref="B1:G1"/>
    <mergeCell ref="B13:G13"/>
    <mergeCell ref="B91:G91"/>
    <mergeCell ref="B11:G11"/>
  </mergeCells>
  <printOptions/>
  <pageMargins left="0.25" right="0.25" top="0.75" bottom="0.75" header="0.3" footer="0.3"/>
  <pageSetup fitToHeight="1" fitToWidth="1" horizontalDpi="600" verticalDpi="600" orientation="portrait" paperSize="9" scale="11" r:id="rId1"/>
  <rowBreaks count="1" manualBreakCount="1">
    <brk id="77"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Racunovodstvo</cp:lastModifiedBy>
  <cp:lastPrinted>2017-12-22T08:22:24Z</cp:lastPrinted>
  <dcterms:created xsi:type="dcterms:W3CDTF">1996-10-14T23:33:28Z</dcterms:created>
  <dcterms:modified xsi:type="dcterms:W3CDTF">2017-12-22T08:22:41Z</dcterms:modified>
  <cp:category/>
  <cp:version/>
  <cp:contentType/>
  <cp:contentStatus/>
</cp:coreProperties>
</file>