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PRIHODA'!$A$1:$H$57</definedName>
  </definedNames>
  <calcPr fullCalcOnLoad="1"/>
</workbook>
</file>

<file path=xl/sharedStrings.xml><?xml version="1.0" encoding="utf-8"?>
<sst xmlns="http://schemas.openxmlformats.org/spreadsheetml/2006/main" count="104" uniqueCount="74">
  <si>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</si>
  <si>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</si>
  <si>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</si>
  <si>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</si>
  <si>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</si>
  <si>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</si>
  <si>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</si>
  <si>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</si>
  <si>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</si>
  <si>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</si>
  <si>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</si>
  <si>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</si>
  <si>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</si>
  <si>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</si>
  <si>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</si>
  <si>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</si>
  <si>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</si>
  <si>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</si>
  <si>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</si>
  <si>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</si>
  <si>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</si>
  <si>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</si>
  <si>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</si>
  <si>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</si>
  <si>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</si>
  <si>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</si>
  <si>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</si>
  <si>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</si>
  <si>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</si>
  <si>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</si>
  <si>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</si>
  <si>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</si>
  <si>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</si>
  <si>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</si>
  <si>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</si>
  <si>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</si>
  <si>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</si>
  <si>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</si>
  <si>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</si>
  <si>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</si>
  <si>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</si>
  <si>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</si>
  <si>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</si>
  <si>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</si>
  <si>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</si>
  <si>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</si>
  <si>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</si>
  <si>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</si>
  <si>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</si>
  <si>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</si>
  <si>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</si>
  <si>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</si>
  <si>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FINANCIJSKOG PLANA OŠ ČAKOVCI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</si>
  <si>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</si>
  <si>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</si>
  <si>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</si>
  <si>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</si>
  <si>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Ukupno prihodi i primici za 2020.</t>
  </si>
  <si>
    <t>PRIJEDLOG PLANA ZA 2018.</t>
  </si>
  <si>
    <t>PROJEKCIJA PLANA ZA 2020.</t>
  </si>
  <si>
    <t>Pomoći (Ministrstvo i Općina)</t>
  </si>
  <si>
    <t>Ukupno:</t>
  </si>
  <si>
    <t>aktivnosti</t>
  </si>
  <si>
    <t>Čakovci, 19. listopada 2017.</t>
  </si>
  <si>
    <t>OSNOVNA ŠKOLA ČAKOVCI</t>
  </si>
  <si>
    <t>KLASA: 400-02/17-01/03</t>
  </si>
  <si>
    <t>URBROJ: 2188-88-04-17-1</t>
  </si>
  <si>
    <t>Ravnateljica</t>
  </si>
  <si>
    <t>_______________________</t>
  </si>
  <si>
    <t>Dr. sc. Ana Marija Zulić, prof.</t>
  </si>
  <si>
    <t>Osnovnoškolsko obrazovanje</t>
  </si>
  <si>
    <t>Predsjednica Školskog odbora</t>
  </si>
  <si>
    <t>________________________</t>
  </si>
  <si>
    <t>Brigitta Vodopić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</si>
</sst>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37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182" fontId="27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Alignment="1">
      <alignment horizontal="left"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/>
      <protection/>
    </xf>
    <xf numFmtId="182" fontId="27" fillId="0" borderId="25" xfId="0" applyNumberFormat="1" applyFont="1" applyFill="1" applyBorder="1" applyAlignment="1" applyProtection="1">
      <alignment/>
      <protection/>
    </xf>
    <xf numFmtId="182" fontId="27" fillId="0" borderId="25" xfId="102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Alignment="1">
      <alignment horizontal="left"/>
    </xf>
    <xf numFmtId="0" fontId="26" fillId="35" borderId="43" xfId="0" applyNumberFormat="1" applyFont="1" applyFill="1" applyBorder="1" applyAlignment="1" applyProtection="1">
      <alignment horizontal="center" vertical="center" wrapText="1"/>
      <protection/>
    </xf>
    <xf numFmtId="3" fontId="21" fillId="0" borderId="31" xfId="0" applyNumberFormat="1" applyFont="1" applyBorder="1" applyAlignment="1">
      <alignment horizontal="center"/>
    </xf>
    <xf numFmtId="0" fontId="43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3" fontId="22" fillId="0" borderId="47" xfId="0" applyNumberFormat="1" applyFont="1" applyBorder="1" applyAlignment="1">
      <alignment horizontal="center"/>
    </xf>
    <xf numFmtId="0" fontId="28" fillId="0" borderId="48" xfId="0" applyNumberFormat="1" applyFont="1" applyFill="1" applyBorder="1" applyAlignment="1" applyProtection="1">
      <alignment horizontal="center" vertical="center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58" t="s">
        <v>52</v>
      </c>
      <c r="B1" s="158"/>
      <c r="C1" s="158"/>
      <c r="D1" s="158"/>
      <c r="E1" s="158"/>
      <c r="F1" s="158"/>
      <c r="G1" s="158"/>
      <c r="H1" s="158"/>
    </row>
    <row r="2" spans="1:8" s="72" customFormat="1" ht="26.25" customHeight="1">
      <c r="A2" s="158" t="s">
        <v>41</v>
      </c>
      <c r="B2" s="158"/>
      <c r="C2" s="158"/>
      <c r="D2" s="158"/>
      <c r="E2" s="158"/>
      <c r="F2" s="158"/>
      <c r="G2" s="159"/>
      <c r="H2" s="159"/>
    </row>
    <row r="3" spans="1:8" ht="25.5" customHeight="1">
      <c r="A3" s="158"/>
      <c r="B3" s="158"/>
      <c r="C3" s="158"/>
      <c r="D3" s="158"/>
      <c r="E3" s="158"/>
      <c r="F3" s="158"/>
      <c r="G3" s="158"/>
      <c r="H3" s="160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53</v>
      </c>
      <c r="G5" s="79" t="s">
        <v>54</v>
      </c>
      <c r="H5" s="80" t="s">
        <v>55</v>
      </c>
      <c r="I5" s="81"/>
    </row>
    <row r="6" spans="1:9" ht="27.75" customHeight="1">
      <c r="A6" s="156" t="s">
        <v>42</v>
      </c>
      <c r="B6" s="155"/>
      <c r="C6" s="155"/>
      <c r="D6" s="155"/>
      <c r="E6" s="157"/>
      <c r="F6" s="84">
        <v>4218799</v>
      </c>
      <c r="G6" s="84">
        <v>4218799</v>
      </c>
      <c r="H6" s="84">
        <v>4218799</v>
      </c>
      <c r="I6" s="102"/>
    </row>
    <row r="7" spans="1:8" ht="22.5" customHeight="1">
      <c r="A7" s="156" t="s">
        <v>0</v>
      </c>
      <c r="B7" s="155"/>
      <c r="C7" s="155"/>
      <c r="D7" s="155"/>
      <c r="E7" s="157"/>
      <c r="F7" s="83">
        <v>4218799</v>
      </c>
      <c r="G7" s="83">
        <v>4218799</v>
      </c>
      <c r="H7" s="83">
        <v>4218799</v>
      </c>
    </row>
    <row r="8" spans="1:8" ht="22.5" customHeight="1">
      <c r="A8" s="161" t="s">
        <v>45</v>
      </c>
      <c r="B8" s="157"/>
      <c r="C8" s="157"/>
      <c r="D8" s="157"/>
      <c r="E8" s="157"/>
      <c r="F8" s="83">
        <v>0</v>
      </c>
      <c r="G8" s="83">
        <v>0</v>
      </c>
      <c r="H8" s="83">
        <v>0</v>
      </c>
    </row>
    <row r="9" spans="1:8" ht="22.5" customHeight="1">
      <c r="A9" s="103" t="s">
        <v>43</v>
      </c>
      <c r="B9" s="82"/>
      <c r="C9" s="82"/>
      <c r="D9" s="82"/>
      <c r="E9" s="82"/>
      <c r="F9" s="83">
        <f>SUM(F10:F11)</f>
        <v>4218799</v>
      </c>
      <c r="G9" s="83">
        <f>SUM(G10:G11)</f>
        <v>4218799</v>
      </c>
      <c r="H9" s="83">
        <f>SUM(H10:H11)</f>
        <v>4218799</v>
      </c>
    </row>
    <row r="10" spans="1:8" ht="22.5" customHeight="1">
      <c r="A10" s="154" t="s">
        <v>1</v>
      </c>
      <c r="B10" s="155"/>
      <c r="C10" s="155"/>
      <c r="D10" s="155"/>
      <c r="E10" s="162"/>
      <c r="F10" s="84">
        <v>4217299</v>
      </c>
      <c r="G10" s="84">
        <v>4217299</v>
      </c>
      <c r="H10" s="84">
        <v>4217299</v>
      </c>
    </row>
    <row r="11" spans="1:8" ht="22.5" customHeight="1">
      <c r="A11" s="161" t="s">
        <v>2</v>
      </c>
      <c r="B11" s="157"/>
      <c r="C11" s="157"/>
      <c r="D11" s="157"/>
      <c r="E11" s="157"/>
      <c r="F11" s="84">
        <v>1500</v>
      </c>
      <c r="G11" s="84">
        <v>1500</v>
      </c>
      <c r="H11" s="84">
        <v>1500</v>
      </c>
    </row>
    <row r="12" spans="1:8" ht="22.5" customHeight="1">
      <c r="A12" s="154" t="s">
        <v>3</v>
      </c>
      <c r="B12" s="155"/>
      <c r="C12" s="155"/>
      <c r="D12" s="155"/>
      <c r="E12" s="155"/>
      <c r="F12" s="84">
        <f>SUM(F6-F9)</f>
        <v>0</v>
      </c>
      <c r="G12" s="84">
        <f>+G6-G9</f>
        <v>0</v>
      </c>
      <c r="H12" s="84">
        <f>+H6-H9</f>
        <v>0</v>
      </c>
    </row>
    <row r="13" spans="1:8" ht="25.5" customHeight="1">
      <c r="A13" s="158"/>
      <c r="B13" s="163"/>
      <c r="C13" s="163"/>
      <c r="D13" s="163"/>
      <c r="E13" s="163"/>
      <c r="F13" s="160"/>
      <c r="G13" s="160"/>
      <c r="H13" s="160"/>
    </row>
    <row r="14" spans="1:8" ht="27.75" customHeight="1">
      <c r="A14" s="75"/>
      <c r="B14" s="76"/>
      <c r="C14" s="76"/>
      <c r="D14" s="77"/>
      <c r="E14" s="78"/>
      <c r="F14" s="79" t="s">
        <v>53</v>
      </c>
      <c r="G14" s="79" t="s">
        <v>54</v>
      </c>
      <c r="H14" s="80" t="s">
        <v>55</v>
      </c>
    </row>
    <row r="15" spans="1:8" ht="22.5" customHeight="1">
      <c r="A15" s="164" t="s">
        <v>4</v>
      </c>
      <c r="B15" s="165"/>
      <c r="C15" s="165"/>
      <c r="D15" s="165"/>
      <c r="E15" s="166"/>
      <c r="F15" s="86">
        <v>0</v>
      </c>
      <c r="G15" s="86">
        <v>0</v>
      </c>
      <c r="H15" s="84">
        <v>0</v>
      </c>
    </row>
    <row r="16" spans="1:8" s="67" customFormat="1" ht="25.5" customHeight="1">
      <c r="A16" s="167"/>
      <c r="B16" s="163"/>
      <c r="C16" s="163"/>
      <c r="D16" s="163"/>
      <c r="E16" s="163"/>
      <c r="F16" s="160"/>
      <c r="G16" s="160"/>
      <c r="H16" s="160"/>
    </row>
    <row r="17" spans="1:8" s="67" customFormat="1" ht="27.75" customHeight="1">
      <c r="A17" s="75"/>
      <c r="B17" s="76"/>
      <c r="C17" s="76"/>
      <c r="D17" s="77"/>
      <c r="E17" s="78"/>
      <c r="F17" s="79" t="s">
        <v>53</v>
      </c>
      <c r="G17" s="79" t="s">
        <v>54</v>
      </c>
      <c r="H17" s="80" t="s">
        <v>55</v>
      </c>
    </row>
    <row r="18" spans="1:8" s="67" customFormat="1" ht="22.5" customHeight="1">
      <c r="A18" s="156" t="s">
        <v>5</v>
      </c>
      <c r="B18" s="155"/>
      <c r="C18" s="155"/>
      <c r="D18" s="155"/>
      <c r="E18" s="155"/>
      <c r="F18" s="83"/>
      <c r="G18" s="83"/>
      <c r="H18" s="83"/>
    </row>
    <row r="19" spans="1:8" s="67" customFormat="1" ht="22.5" customHeight="1">
      <c r="A19" s="156" t="s">
        <v>6</v>
      </c>
      <c r="B19" s="155"/>
      <c r="C19" s="155"/>
      <c r="D19" s="155"/>
      <c r="E19" s="155"/>
      <c r="F19" s="83"/>
      <c r="G19" s="83"/>
      <c r="H19" s="83"/>
    </row>
    <row r="20" spans="1:8" s="67" customFormat="1" ht="22.5" customHeight="1">
      <c r="A20" s="154" t="s">
        <v>7</v>
      </c>
      <c r="B20" s="155"/>
      <c r="C20" s="155"/>
      <c r="D20" s="155"/>
      <c r="E20" s="155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54" t="s">
        <v>8</v>
      </c>
      <c r="B22" s="155"/>
      <c r="C22" s="155"/>
      <c r="D22" s="155"/>
      <c r="E22" s="155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8" t="s">
        <v>9</v>
      </c>
      <c r="B1" s="158"/>
      <c r="C1" s="158"/>
      <c r="D1" s="158"/>
      <c r="E1" s="158"/>
      <c r="F1" s="158"/>
      <c r="G1" s="158"/>
      <c r="H1" s="158"/>
    </row>
    <row r="2" spans="1:8" s="1" customFormat="1" ht="13.5" thickBot="1">
      <c r="A2" s="17"/>
      <c r="H2" s="18" t="s">
        <v>10</v>
      </c>
    </row>
    <row r="3" spans="1:8" s="1" customFormat="1" ht="26.25" thickBot="1">
      <c r="A3" s="98" t="s">
        <v>11</v>
      </c>
      <c r="B3" s="171" t="s">
        <v>47</v>
      </c>
      <c r="C3" s="172"/>
      <c r="D3" s="172"/>
      <c r="E3" s="172"/>
      <c r="F3" s="172"/>
      <c r="G3" s="172"/>
      <c r="H3" s="173"/>
    </row>
    <row r="4" spans="1:8" s="1" customFormat="1" ht="90" thickBot="1">
      <c r="A4" s="99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46</v>
      </c>
      <c r="H4" s="21" t="s">
        <v>19</v>
      </c>
    </row>
    <row r="5" spans="1:8" s="1" customFormat="1" ht="13.5" thickBot="1">
      <c r="A5" s="109"/>
      <c r="B5" s="110"/>
      <c r="C5" s="111"/>
      <c r="D5" s="111"/>
      <c r="E5" s="111"/>
      <c r="F5" s="111"/>
      <c r="G5" s="112"/>
      <c r="H5" s="113"/>
    </row>
    <row r="6" spans="1:8" s="1" customFormat="1" ht="12.75">
      <c r="A6" s="3">
        <v>63</v>
      </c>
      <c r="B6" s="4">
        <f>SUM(B7:B12)</f>
        <v>0</v>
      </c>
      <c r="C6" s="4">
        <f aca="true" t="shared" si="0" ref="C6:H6">SUM(C7:C12)</f>
        <v>0</v>
      </c>
      <c r="D6" s="4">
        <f t="shared" si="0"/>
        <v>0</v>
      </c>
      <c r="E6" s="4">
        <f t="shared" si="0"/>
        <v>3459264</v>
      </c>
      <c r="F6" s="4">
        <f t="shared" si="0"/>
        <v>0</v>
      </c>
      <c r="G6" s="115">
        <f t="shared" si="0"/>
        <v>0</v>
      </c>
      <c r="H6" s="117">
        <f t="shared" si="0"/>
        <v>0</v>
      </c>
    </row>
    <row r="7" spans="1:8" s="1" customFormat="1" ht="12.75">
      <c r="A7" s="27">
        <v>631</v>
      </c>
      <c r="B7" s="105"/>
      <c r="C7" s="24"/>
      <c r="D7" s="106"/>
      <c r="E7" s="107"/>
      <c r="F7" s="107"/>
      <c r="G7" s="108"/>
      <c r="H7" s="118"/>
    </row>
    <row r="8" spans="1:8" s="1" customFormat="1" ht="12.75">
      <c r="A8" s="27">
        <v>632</v>
      </c>
      <c r="B8" s="105"/>
      <c r="C8" s="24"/>
      <c r="D8" s="106"/>
      <c r="E8" s="107"/>
      <c r="F8" s="107"/>
      <c r="G8" s="108"/>
      <c r="H8" s="118"/>
    </row>
    <row r="9" spans="1:8" s="1" customFormat="1" ht="12.75">
      <c r="A9" s="27">
        <v>633</v>
      </c>
      <c r="B9" s="105"/>
      <c r="C9" s="24"/>
      <c r="D9" s="106"/>
      <c r="E9" s="107"/>
      <c r="F9" s="107"/>
      <c r="G9" s="108"/>
      <c r="H9" s="118"/>
    </row>
    <row r="10" spans="1:8" s="1" customFormat="1" ht="12.75">
      <c r="A10" s="27">
        <v>634</v>
      </c>
      <c r="B10" s="105"/>
      <c r="C10" s="24"/>
      <c r="D10" s="106"/>
      <c r="E10" s="107"/>
      <c r="F10" s="107"/>
      <c r="G10" s="108"/>
      <c r="H10" s="118"/>
    </row>
    <row r="11" spans="1:8" s="1" customFormat="1" ht="12.75">
      <c r="A11" s="27">
        <v>636</v>
      </c>
      <c r="B11" s="105"/>
      <c r="C11" s="24"/>
      <c r="D11" s="106"/>
      <c r="E11" s="107">
        <v>3459264</v>
      </c>
      <c r="F11" s="107"/>
      <c r="G11" s="108"/>
      <c r="H11" s="118"/>
    </row>
    <row r="12" spans="1:8" s="1" customFormat="1" ht="12.75">
      <c r="A12" s="27">
        <v>638</v>
      </c>
      <c r="B12" s="105"/>
      <c r="C12" s="24"/>
      <c r="D12" s="106"/>
      <c r="E12" s="107"/>
      <c r="F12" s="107"/>
      <c r="G12" s="108"/>
      <c r="H12" s="118"/>
    </row>
    <row r="13" spans="1:8" s="1" customFormat="1" ht="12.75">
      <c r="A13" s="22">
        <v>64</v>
      </c>
      <c r="B13" s="105">
        <f>SUM(B14:B17)</f>
        <v>0</v>
      </c>
      <c r="C13" s="105">
        <f aca="true" t="shared" si="1" ref="C13:H13">SUM(C14:C17)</f>
        <v>0</v>
      </c>
      <c r="D13" s="105">
        <f t="shared" si="1"/>
        <v>0</v>
      </c>
      <c r="E13" s="105">
        <f t="shared" si="1"/>
        <v>0</v>
      </c>
      <c r="F13" s="105">
        <f t="shared" si="1"/>
        <v>0</v>
      </c>
      <c r="G13" s="116">
        <f t="shared" si="1"/>
        <v>0</v>
      </c>
      <c r="H13" s="118">
        <f t="shared" si="1"/>
        <v>0</v>
      </c>
    </row>
    <row r="14" spans="1:8" s="1" customFormat="1" ht="12.75">
      <c r="A14" s="27">
        <v>641</v>
      </c>
      <c r="B14" s="105"/>
      <c r="C14" s="24"/>
      <c r="D14" s="106"/>
      <c r="E14" s="107"/>
      <c r="F14" s="107"/>
      <c r="G14" s="108"/>
      <c r="H14" s="118"/>
    </row>
    <row r="15" spans="1:8" s="1" customFormat="1" ht="12.75">
      <c r="A15" s="27">
        <v>642</v>
      </c>
      <c r="B15" s="105"/>
      <c r="C15" s="24"/>
      <c r="D15" s="106"/>
      <c r="E15" s="107"/>
      <c r="F15" s="107"/>
      <c r="G15" s="108"/>
      <c r="H15" s="118"/>
    </row>
    <row r="16" spans="1:8" s="1" customFormat="1" ht="12.75">
      <c r="A16" s="27">
        <v>643</v>
      </c>
      <c r="B16" s="105"/>
      <c r="C16" s="24"/>
      <c r="D16" s="106"/>
      <c r="E16" s="107"/>
      <c r="F16" s="107"/>
      <c r="G16" s="108"/>
      <c r="H16" s="118"/>
    </row>
    <row r="17" spans="1:8" s="1" customFormat="1" ht="12.75">
      <c r="A17" s="27">
        <v>644</v>
      </c>
      <c r="B17" s="105"/>
      <c r="C17" s="24"/>
      <c r="D17" s="106"/>
      <c r="E17" s="107"/>
      <c r="F17" s="107"/>
      <c r="G17" s="108"/>
      <c r="H17" s="118"/>
    </row>
    <row r="18" spans="1:8" s="1" customFormat="1" ht="12.75">
      <c r="A18" s="22">
        <v>65</v>
      </c>
      <c r="B18" s="105">
        <f>SUM(B19)</f>
        <v>0</v>
      </c>
      <c r="C18" s="105">
        <f aca="true" t="shared" si="2" ref="C18:H18">SUM(C19)</f>
        <v>0</v>
      </c>
      <c r="D18" s="105">
        <f t="shared" si="2"/>
        <v>38500</v>
      </c>
      <c r="E18" s="105">
        <f t="shared" si="2"/>
        <v>0</v>
      </c>
      <c r="F18" s="105">
        <f t="shared" si="2"/>
        <v>0</v>
      </c>
      <c r="G18" s="116">
        <f t="shared" si="2"/>
        <v>0</v>
      </c>
      <c r="H18" s="118">
        <f t="shared" si="2"/>
        <v>0</v>
      </c>
    </row>
    <row r="19" spans="1:8" s="1" customFormat="1" ht="12.75">
      <c r="A19" s="27">
        <v>652</v>
      </c>
      <c r="B19" s="105"/>
      <c r="C19" s="24"/>
      <c r="D19" s="106">
        <v>38500</v>
      </c>
      <c r="E19" s="107"/>
      <c r="F19" s="107"/>
      <c r="G19" s="108"/>
      <c r="H19" s="118"/>
    </row>
    <row r="20" spans="1:8" s="1" customFormat="1" ht="12.75">
      <c r="A20" s="22">
        <v>66</v>
      </c>
      <c r="B20" s="105"/>
      <c r="C20" s="105">
        <f aca="true" t="shared" si="3" ref="C20:H20">SUM(C21:C27)</f>
        <v>3860</v>
      </c>
      <c r="D20" s="105">
        <f t="shared" si="3"/>
        <v>0</v>
      </c>
      <c r="E20" s="105">
        <f t="shared" si="3"/>
        <v>0</v>
      </c>
      <c r="F20" s="105">
        <f t="shared" si="3"/>
        <v>1700</v>
      </c>
      <c r="G20" s="116">
        <f t="shared" si="3"/>
        <v>0</v>
      </c>
      <c r="H20" s="118">
        <f t="shared" si="3"/>
        <v>0</v>
      </c>
    </row>
    <row r="21" spans="1:8" s="1" customFormat="1" ht="12.75">
      <c r="A21" s="27">
        <v>661</v>
      </c>
      <c r="B21" s="105"/>
      <c r="C21" s="150">
        <v>3860</v>
      </c>
      <c r="D21" s="106"/>
      <c r="E21" s="107"/>
      <c r="F21" s="107"/>
      <c r="G21" s="108"/>
      <c r="H21" s="118"/>
    </row>
    <row r="22" spans="1:8" s="1" customFormat="1" ht="12.75">
      <c r="A22" s="27">
        <v>663</v>
      </c>
      <c r="B22" s="105"/>
      <c r="C22" s="24"/>
      <c r="D22" s="106"/>
      <c r="E22" s="107"/>
      <c r="F22" s="107">
        <v>1700</v>
      </c>
      <c r="G22" s="108"/>
      <c r="H22" s="118"/>
    </row>
    <row r="23" spans="1:8" s="1" customFormat="1" ht="12.75">
      <c r="A23" s="22">
        <v>67</v>
      </c>
      <c r="B23" s="105">
        <f>SUM(B24)</f>
        <v>715475</v>
      </c>
      <c r="C23" s="24"/>
      <c r="D23" s="106"/>
      <c r="E23" s="107"/>
      <c r="F23" s="107"/>
      <c r="G23" s="108"/>
      <c r="H23" s="118"/>
    </row>
    <row r="24" spans="1:8" s="1" customFormat="1" ht="12.75">
      <c r="A24" s="27">
        <v>671</v>
      </c>
      <c r="B24" s="105">
        <v>715475</v>
      </c>
      <c r="C24" s="24"/>
      <c r="D24" s="106"/>
      <c r="E24" s="107"/>
      <c r="F24" s="107"/>
      <c r="G24" s="108"/>
      <c r="H24" s="118"/>
    </row>
    <row r="25" spans="1:8" s="1" customFormat="1" ht="12.75">
      <c r="A25" s="27"/>
      <c r="B25" s="105"/>
      <c r="C25" s="24"/>
      <c r="D25" s="106"/>
      <c r="E25" s="107"/>
      <c r="F25" s="107"/>
      <c r="G25" s="108"/>
      <c r="H25" s="118"/>
    </row>
    <row r="26" spans="1:8" s="1" customFormat="1" ht="12.75">
      <c r="A26" s="27"/>
      <c r="B26" s="105"/>
      <c r="C26" s="24"/>
      <c r="D26" s="106"/>
      <c r="E26" s="107"/>
      <c r="F26" s="107"/>
      <c r="G26" s="108"/>
      <c r="H26" s="118"/>
    </row>
    <row r="27" spans="1:8" s="132" customFormat="1" ht="13.5" thickBot="1">
      <c r="A27" s="127"/>
      <c r="B27" s="128"/>
      <c r="C27" s="129"/>
      <c r="D27" s="129"/>
      <c r="E27" s="129"/>
      <c r="F27" s="129"/>
      <c r="G27" s="130"/>
      <c r="H27" s="131"/>
    </row>
    <row r="28" spans="1:10" s="1" customFormat="1" ht="30" customHeight="1" thickBot="1">
      <c r="A28" s="34" t="s">
        <v>20</v>
      </c>
      <c r="B28" s="35">
        <f>SUM(B23)</f>
        <v>715475</v>
      </c>
      <c r="C28" s="35">
        <f aca="true" t="shared" si="4" ref="C28:H28">SUM(C6+C13+C18+C20)</f>
        <v>3860</v>
      </c>
      <c r="D28" s="35">
        <f t="shared" si="4"/>
        <v>38500</v>
      </c>
      <c r="E28" s="35">
        <f t="shared" si="4"/>
        <v>3459264</v>
      </c>
      <c r="F28" s="35">
        <f t="shared" si="4"/>
        <v>1700</v>
      </c>
      <c r="G28" s="35">
        <f t="shared" si="4"/>
        <v>0</v>
      </c>
      <c r="H28" s="36">
        <f t="shared" si="4"/>
        <v>0</v>
      </c>
      <c r="I28" s="114"/>
      <c r="J28" s="114"/>
    </row>
    <row r="29" spans="1:8" s="1" customFormat="1" ht="28.5" customHeight="1" thickBot="1">
      <c r="A29" s="34" t="s">
        <v>48</v>
      </c>
      <c r="B29" s="168">
        <f>B28+C28+D28+E28+F28+G28+H28</f>
        <v>4218799</v>
      </c>
      <c r="C29" s="169"/>
      <c r="D29" s="169"/>
      <c r="E29" s="169"/>
      <c r="F29" s="169"/>
      <c r="G29" s="169"/>
      <c r="H29" s="170"/>
    </row>
    <row r="30" spans="1:8" ht="13.5" thickBot="1">
      <c r="A30" s="14"/>
      <c r="B30" s="14"/>
      <c r="C30" s="14"/>
      <c r="D30" s="15"/>
      <c r="E30" s="39"/>
      <c r="H30" s="18"/>
    </row>
    <row r="31" spans="1:8" ht="24" customHeight="1" thickBot="1">
      <c r="A31" s="100" t="s">
        <v>11</v>
      </c>
      <c r="B31" s="171" t="s">
        <v>49</v>
      </c>
      <c r="C31" s="172"/>
      <c r="D31" s="172"/>
      <c r="E31" s="172"/>
      <c r="F31" s="172"/>
      <c r="G31" s="172"/>
      <c r="H31" s="173"/>
    </row>
    <row r="32" spans="1:8" ht="90" thickBot="1">
      <c r="A32" s="101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46</v>
      </c>
      <c r="H32" s="21" t="s">
        <v>19</v>
      </c>
    </row>
    <row r="33" spans="1:8" ht="12.75">
      <c r="A33" s="3">
        <v>63</v>
      </c>
      <c r="B33" s="4"/>
      <c r="C33" s="5"/>
      <c r="D33" s="6"/>
      <c r="E33" s="7">
        <v>3459264</v>
      </c>
      <c r="F33" s="7"/>
      <c r="G33" s="8"/>
      <c r="H33" s="9"/>
    </row>
    <row r="34" spans="1:8" ht="12.75">
      <c r="A34" s="22">
        <v>64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65</v>
      </c>
      <c r="B35" s="23"/>
      <c r="C35" s="24"/>
      <c r="D35" s="24">
        <v>38500</v>
      </c>
      <c r="E35" s="24"/>
      <c r="F35" s="24"/>
      <c r="G35" s="25"/>
      <c r="H35" s="26"/>
    </row>
    <row r="36" spans="1:8" ht="12.75">
      <c r="A36" s="22">
        <v>66</v>
      </c>
      <c r="B36" s="23"/>
      <c r="C36" s="24">
        <v>3860</v>
      </c>
      <c r="D36" s="24"/>
      <c r="E36" s="24"/>
      <c r="F36" s="24">
        <v>1700</v>
      </c>
      <c r="G36" s="25"/>
      <c r="H36" s="26"/>
    </row>
    <row r="37" spans="1:8" ht="12.75">
      <c r="A37" s="22">
        <v>67</v>
      </c>
      <c r="B37" s="23">
        <v>715475</v>
      </c>
      <c r="C37" s="24"/>
      <c r="D37" s="24"/>
      <c r="E37" s="24"/>
      <c r="F37" s="24"/>
      <c r="G37" s="25"/>
      <c r="H37" s="26"/>
    </row>
    <row r="38" spans="1:8" ht="12.75">
      <c r="A38" s="28"/>
      <c r="B38" s="23"/>
      <c r="C38" s="24"/>
      <c r="D38" s="24"/>
      <c r="E38" s="24"/>
      <c r="F38" s="24"/>
      <c r="G38" s="25"/>
      <c r="H38" s="26"/>
    </row>
    <row r="39" spans="1:8" ht="12.75">
      <c r="A39" s="28"/>
      <c r="B39" s="23"/>
      <c r="C39" s="24"/>
      <c r="D39" s="24"/>
      <c r="E39" s="24"/>
      <c r="F39" s="24"/>
      <c r="G39" s="25"/>
      <c r="H39" s="26"/>
    </row>
    <row r="40" spans="1:8" ht="12.75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SUM(B33:B37)</f>
        <v>715475</v>
      </c>
      <c r="C42" s="36">
        <f>SUM(C33:C37)</f>
        <v>3860</v>
      </c>
      <c r="D42" s="37">
        <f>SUM(D33:D37)</f>
        <v>38500</v>
      </c>
      <c r="E42" s="36">
        <f>SUM(E33:E37)</f>
        <v>3459264</v>
      </c>
      <c r="F42" s="37">
        <f>SUM(F33:F36)</f>
        <v>1700</v>
      </c>
      <c r="G42" s="36">
        <v>0</v>
      </c>
      <c r="H42" s="38">
        <v>0</v>
      </c>
    </row>
    <row r="43" spans="1:8" s="1" customFormat="1" ht="28.5" customHeight="1" thickBot="1">
      <c r="A43" s="34" t="s">
        <v>50</v>
      </c>
      <c r="B43" s="168">
        <f>B42+C42+D42+E42+F42+G42+H42</f>
        <v>4218799</v>
      </c>
      <c r="C43" s="169"/>
      <c r="D43" s="169"/>
      <c r="E43" s="169"/>
      <c r="F43" s="169"/>
      <c r="G43" s="169"/>
      <c r="H43" s="170"/>
    </row>
    <row r="44" spans="4:5" ht="13.5" thickBot="1">
      <c r="D44" s="41"/>
      <c r="E44" s="42"/>
    </row>
    <row r="45" spans="1:8" ht="26.25" thickBot="1">
      <c r="A45" s="100" t="s">
        <v>11</v>
      </c>
      <c r="B45" s="171" t="s">
        <v>56</v>
      </c>
      <c r="C45" s="172"/>
      <c r="D45" s="172"/>
      <c r="E45" s="172"/>
      <c r="F45" s="172"/>
      <c r="G45" s="172"/>
      <c r="H45" s="173"/>
    </row>
    <row r="46" spans="1:8" ht="90" thickBot="1">
      <c r="A46" s="101" t="s">
        <v>12</v>
      </c>
      <c r="B46" s="19" t="s">
        <v>13</v>
      </c>
      <c r="C46" s="20" t="s">
        <v>14</v>
      </c>
      <c r="D46" s="20" t="s">
        <v>15</v>
      </c>
      <c r="E46" s="20" t="s">
        <v>16</v>
      </c>
      <c r="F46" s="20" t="s">
        <v>17</v>
      </c>
      <c r="G46" s="20" t="s">
        <v>46</v>
      </c>
      <c r="H46" s="21" t="s">
        <v>19</v>
      </c>
    </row>
    <row r="47" spans="1:8" ht="12.75">
      <c r="A47" s="3">
        <v>63</v>
      </c>
      <c r="B47" s="4"/>
      <c r="C47" s="5"/>
      <c r="D47" s="6"/>
      <c r="E47" s="7">
        <v>3459264</v>
      </c>
      <c r="F47" s="7"/>
      <c r="G47" s="8"/>
      <c r="H47" s="9"/>
    </row>
    <row r="48" spans="1:8" ht="12.75">
      <c r="A48" s="22">
        <v>64</v>
      </c>
      <c r="B48" s="23"/>
      <c r="C48" s="24"/>
      <c r="D48" s="24"/>
      <c r="E48" s="24"/>
      <c r="F48" s="24"/>
      <c r="G48" s="25"/>
      <c r="H48" s="26"/>
    </row>
    <row r="49" spans="1:8" ht="12.75">
      <c r="A49" s="22">
        <v>65</v>
      </c>
      <c r="B49" s="23"/>
      <c r="C49" s="24"/>
      <c r="D49" s="24">
        <v>38500</v>
      </c>
      <c r="E49" s="24"/>
      <c r="F49" s="24"/>
      <c r="G49" s="25"/>
      <c r="H49" s="26"/>
    </row>
    <row r="50" spans="1:8" ht="12.75">
      <c r="A50" s="22">
        <v>66</v>
      </c>
      <c r="B50" s="23"/>
      <c r="C50" s="24">
        <v>3860</v>
      </c>
      <c r="D50" s="24"/>
      <c r="E50" s="24"/>
      <c r="F50" s="24">
        <v>1700</v>
      </c>
      <c r="G50" s="25"/>
      <c r="H50" s="26"/>
    </row>
    <row r="51" spans="1:8" ht="12.75">
      <c r="A51" s="22">
        <v>67</v>
      </c>
      <c r="B51" s="23">
        <v>715475</v>
      </c>
      <c r="C51" s="24"/>
      <c r="D51" s="24"/>
      <c r="E51" s="24"/>
      <c r="F51" s="24"/>
      <c r="G51" s="25"/>
      <c r="H51" s="26"/>
    </row>
    <row r="52" spans="1:8" ht="13.5" customHeight="1">
      <c r="A52" s="28"/>
      <c r="B52" s="23"/>
      <c r="C52" s="24"/>
      <c r="D52" s="24"/>
      <c r="E52" s="24"/>
      <c r="F52" s="24"/>
      <c r="G52" s="25"/>
      <c r="H52" s="26"/>
    </row>
    <row r="53" spans="1:8" ht="13.5" customHeight="1">
      <c r="A53" s="28"/>
      <c r="B53" s="23"/>
      <c r="C53" s="24"/>
      <c r="D53" s="24"/>
      <c r="E53" s="24"/>
      <c r="F53" s="24"/>
      <c r="G53" s="25"/>
      <c r="H53" s="26"/>
    </row>
    <row r="54" spans="1:8" ht="13.5" customHeight="1">
      <c r="A54" s="28"/>
      <c r="B54" s="23"/>
      <c r="C54" s="24"/>
      <c r="D54" s="24"/>
      <c r="E54" s="24"/>
      <c r="F54" s="24"/>
      <c r="G54" s="25"/>
      <c r="H54" s="26"/>
    </row>
    <row r="55" spans="1:8" ht="13.5" thickBot="1">
      <c r="A55" s="29"/>
      <c r="B55" s="30"/>
      <c r="C55" s="31"/>
      <c r="D55" s="31"/>
      <c r="E55" s="31"/>
      <c r="F55" s="31"/>
      <c r="G55" s="32"/>
      <c r="H55" s="26"/>
    </row>
    <row r="56" spans="1:8" s="1" customFormat="1" ht="30" customHeight="1" thickBot="1">
      <c r="A56" s="34" t="s">
        <v>20</v>
      </c>
      <c r="B56" s="35">
        <f>SUM(B47:B52)</f>
        <v>715475</v>
      </c>
      <c r="C56" s="35">
        <f aca="true" t="shared" si="5" ref="C56:H56">SUM(C47:C52)</f>
        <v>3860</v>
      </c>
      <c r="D56" s="35">
        <f t="shared" si="5"/>
        <v>38500</v>
      </c>
      <c r="E56" s="35">
        <f t="shared" si="5"/>
        <v>3459264</v>
      </c>
      <c r="F56" s="35">
        <f t="shared" si="5"/>
        <v>1700</v>
      </c>
      <c r="G56" s="35">
        <f t="shared" si="5"/>
        <v>0</v>
      </c>
      <c r="H56" s="36">
        <f t="shared" si="5"/>
        <v>0</v>
      </c>
    </row>
    <row r="57" spans="1:8" s="1" customFormat="1" ht="28.5" customHeight="1" thickBot="1">
      <c r="A57" s="34" t="s">
        <v>57</v>
      </c>
      <c r="B57" s="168">
        <f>B56+C56+D56+E56+F56+G56+H56</f>
        <v>4218799</v>
      </c>
      <c r="C57" s="169"/>
      <c r="D57" s="169"/>
      <c r="E57" s="169"/>
      <c r="F57" s="169"/>
      <c r="G57" s="169"/>
      <c r="H57" s="176"/>
    </row>
    <row r="58" spans="3:5" ht="13.5" customHeight="1">
      <c r="C58" s="43"/>
      <c r="D58" s="41"/>
      <c r="E58" s="44"/>
    </row>
    <row r="59" spans="3:5" ht="13.5" customHeight="1">
      <c r="C59" s="43"/>
      <c r="D59" s="45"/>
      <c r="E59" s="46"/>
    </row>
    <row r="60" spans="4:5" ht="13.5" customHeight="1">
      <c r="D60" s="47"/>
      <c r="E60" s="48"/>
    </row>
    <row r="61" spans="4:5" ht="13.5" customHeight="1">
      <c r="D61" s="49"/>
      <c r="E61" s="50"/>
    </row>
    <row r="62" spans="4:5" ht="13.5" customHeight="1">
      <c r="D62" s="41"/>
      <c r="E62" s="42"/>
    </row>
    <row r="63" spans="1:8" ht="28.5" customHeight="1">
      <c r="A63" s="121"/>
      <c r="B63" s="116"/>
      <c r="C63" s="116"/>
      <c r="D63" s="116"/>
      <c r="E63" s="116"/>
      <c r="F63" s="116"/>
      <c r="G63" s="116"/>
      <c r="H63" s="116"/>
    </row>
    <row r="64" spans="1:8" ht="13.5" customHeight="1">
      <c r="A64" s="122"/>
      <c r="B64" s="116"/>
      <c r="C64" s="114"/>
      <c r="D64" s="123"/>
      <c r="E64" s="116"/>
      <c r="F64" s="116"/>
      <c r="G64" s="116"/>
      <c r="H64" s="116"/>
    </row>
    <row r="65" spans="1:8" ht="13.5" customHeight="1">
      <c r="A65" s="122"/>
      <c r="B65" s="116"/>
      <c r="C65" s="114"/>
      <c r="D65" s="123"/>
      <c r="E65" s="116"/>
      <c r="F65" s="116"/>
      <c r="G65" s="116"/>
      <c r="H65" s="116"/>
    </row>
    <row r="66" spans="1:8" ht="13.5" customHeight="1">
      <c r="A66" s="122"/>
      <c r="B66" s="116"/>
      <c r="C66" s="114"/>
      <c r="D66" s="123"/>
      <c r="E66" s="116"/>
      <c r="F66" s="116"/>
      <c r="G66" s="116"/>
      <c r="H66" s="116"/>
    </row>
    <row r="67" spans="1:8" ht="13.5" customHeight="1">
      <c r="A67" s="122"/>
      <c r="B67" s="116"/>
      <c r="C67" s="114"/>
      <c r="D67" s="123"/>
      <c r="E67" s="116"/>
      <c r="F67" s="116"/>
      <c r="G67" s="116"/>
      <c r="H67" s="116"/>
    </row>
    <row r="68" spans="1:8" ht="22.5" customHeight="1">
      <c r="A68" s="122"/>
      <c r="B68" s="116"/>
      <c r="C68" s="114"/>
      <c r="D68" s="123"/>
      <c r="E68" s="116"/>
      <c r="F68" s="116"/>
      <c r="G68" s="116"/>
      <c r="H68" s="116"/>
    </row>
    <row r="69" spans="1:8" ht="13.5" customHeight="1">
      <c r="A69" s="122"/>
      <c r="B69" s="116"/>
      <c r="C69" s="114"/>
      <c r="D69" s="123"/>
      <c r="E69" s="116"/>
      <c r="F69" s="116"/>
      <c r="G69" s="116"/>
      <c r="H69" s="116"/>
    </row>
    <row r="70" spans="1:8" ht="13.5" customHeight="1">
      <c r="A70" s="121"/>
      <c r="B70" s="116"/>
      <c r="C70" s="116"/>
      <c r="D70" s="116"/>
      <c r="E70" s="116"/>
      <c r="F70" s="116"/>
      <c r="G70" s="116"/>
      <c r="H70" s="116"/>
    </row>
    <row r="71" spans="1:8" ht="13.5" customHeight="1">
      <c r="A71" s="122"/>
      <c r="B71" s="116"/>
      <c r="C71" s="114"/>
      <c r="D71" s="123"/>
      <c r="E71" s="116"/>
      <c r="F71" s="116"/>
      <c r="G71" s="116"/>
      <c r="H71" s="116"/>
    </row>
    <row r="72" spans="1:8" ht="13.5" customHeight="1">
      <c r="A72" s="122"/>
      <c r="B72" s="116"/>
      <c r="C72" s="114"/>
      <c r="D72" s="123"/>
      <c r="E72" s="116"/>
      <c r="F72" s="116"/>
      <c r="G72" s="116"/>
      <c r="H72" s="116"/>
    </row>
    <row r="73" spans="1:8" ht="13.5" customHeight="1">
      <c r="A73" s="122"/>
      <c r="B73" s="116"/>
      <c r="C73" s="114"/>
      <c r="D73" s="123"/>
      <c r="E73" s="116"/>
      <c r="F73" s="116"/>
      <c r="G73" s="116"/>
      <c r="H73" s="116"/>
    </row>
    <row r="74" spans="1:8" ht="13.5" customHeight="1">
      <c r="A74" s="122"/>
      <c r="B74" s="116"/>
      <c r="C74" s="114"/>
      <c r="D74" s="123"/>
      <c r="E74" s="116"/>
      <c r="F74" s="116"/>
      <c r="G74" s="116"/>
      <c r="H74" s="116"/>
    </row>
    <row r="75" spans="1:8" ht="13.5" customHeight="1">
      <c r="A75" s="121"/>
      <c r="B75" s="116"/>
      <c r="C75" s="116"/>
      <c r="D75" s="116"/>
      <c r="E75" s="116"/>
      <c r="F75" s="116"/>
      <c r="G75" s="116"/>
      <c r="H75" s="116"/>
    </row>
    <row r="76" spans="1:8" ht="13.5" customHeight="1">
      <c r="A76" s="122"/>
      <c r="B76" s="116"/>
      <c r="C76" s="114"/>
      <c r="D76" s="123"/>
      <c r="E76" s="116"/>
      <c r="F76" s="116"/>
      <c r="G76" s="116"/>
      <c r="H76" s="116"/>
    </row>
    <row r="77" spans="1:8" ht="13.5" customHeight="1">
      <c r="A77" s="121"/>
      <c r="B77" s="116"/>
      <c r="C77" s="116"/>
      <c r="D77" s="116"/>
      <c r="E77" s="116"/>
      <c r="F77" s="116"/>
      <c r="G77" s="116"/>
      <c r="H77" s="116"/>
    </row>
    <row r="78" spans="1:8" ht="13.5" customHeight="1">
      <c r="A78" s="122"/>
      <c r="B78" s="116"/>
      <c r="C78" s="114"/>
      <c r="D78" s="123"/>
      <c r="E78" s="116"/>
      <c r="F78" s="116"/>
      <c r="G78" s="116"/>
      <c r="H78" s="116"/>
    </row>
    <row r="79" spans="1:8" ht="22.5" customHeight="1">
      <c r="A79" s="122"/>
      <c r="B79" s="116"/>
      <c r="C79" s="114"/>
      <c r="D79" s="123"/>
      <c r="E79" s="116"/>
      <c r="F79" s="116"/>
      <c r="G79" s="116"/>
      <c r="H79" s="116"/>
    </row>
    <row r="80" spans="1:8" ht="13.5" customHeight="1">
      <c r="A80" s="124"/>
      <c r="B80" s="114"/>
      <c r="C80" s="114"/>
      <c r="D80" s="114"/>
      <c r="E80" s="114"/>
      <c r="F80" s="114"/>
      <c r="G80" s="114"/>
      <c r="H80" s="114"/>
    </row>
    <row r="81" spans="1:8" ht="13.5" customHeight="1">
      <c r="A81" s="125"/>
      <c r="B81" s="114"/>
      <c r="C81" s="114"/>
      <c r="D81" s="114"/>
      <c r="E81" s="114"/>
      <c r="F81" s="114"/>
      <c r="G81" s="114"/>
      <c r="H81" s="114"/>
    </row>
    <row r="82" spans="1:8" ht="13.5" customHeight="1">
      <c r="A82" s="125"/>
      <c r="B82" s="126"/>
      <c r="C82" s="126"/>
      <c r="D82" s="126"/>
      <c r="E82" s="126"/>
      <c r="F82" s="126"/>
      <c r="G82" s="126"/>
      <c r="H82" s="126"/>
    </row>
    <row r="83" spans="4:5" ht="13.5" customHeight="1">
      <c r="D83" s="41"/>
      <c r="E83" s="42"/>
    </row>
    <row r="84" spans="1:5" ht="13.5" customHeight="1">
      <c r="A84" s="43"/>
      <c r="D84" s="55"/>
      <c r="E84" s="53"/>
    </row>
    <row r="85" spans="2:5" ht="13.5" customHeight="1">
      <c r="B85" s="43"/>
      <c r="C85" s="43"/>
      <c r="D85" s="56"/>
      <c r="E85" s="53"/>
    </row>
    <row r="86" spans="2:5" ht="13.5" customHeight="1">
      <c r="B86" s="43"/>
      <c r="C86" s="43"/>
      <c r="D86" s="56"/>
      <c r="E86" s="44"/>
    </row>
    <row r="87" spans="2:5" ht="13.5" customHeight="1">
      <c r="B87" s="43"/>
      <c r="C87" s="43"/>
      <c r="D87" s="49"/>
      <c r="E87" s="50"/>
    </row>
    <row r="88" spans="4:5" ht="12.75">
      <c r="D88" s="41"/>
      <c r="E88" s="42"/>
    </row>
    <row r="89" spans="2:5" ht="12.75">
      <c r="B89" s="43"/>
      <c r="D89" s="41"/>
      <c r="E89" s="53"/>
    </row>
    <row r="90" spans="3:5" ht="12.75">
      <c r="C90" s="43"/>
      <c r="D90" s="41"/>
      <c r="E90" s="44"/>
    </row>
    <row r="91" spans="3:5" ht="12.75">
      <c r="C91" s="43"/>
      <c r="D91" s="49"/>
      <c r="E91" s="46"/>
    </row>
    <row r="92" spans="4:5" ht="12.75">
      <c r="D92" s="41"/>
      <c r="E92" s="42"/>
    </row>
    <row r="93" spans="4:5" ht="12.75">
      <c r="D93" s="41"/>
      <c r="E93" s="42"/>
    </row>
    <row r="94" spans="4:5" ht="12.75">
      <c r="D94" s="57"/>
      <c r="E94" s="58"/>
    </row>
    <row r="95" spans="4:5" ht="12.75">
      <c r="D95" s="41"/>
      <c r="E95" s="42"/>
    </row>
    <row r="96" spans="4:5" ht="12.75">
      <c r="D96" s="41"/>
      <c r="E96" s="42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9"/>
      <c r="E100" s="46"/>
    </row>
    <row r="101" spans="4:5" ht="12.75">
      <c r="D101" s="41"/>
      <c r="E101" s="42"/>
    </row>
    <row r="102" spans="4:5" ht="12.75">
      <c r="D102" s="41"/>
      <c r="E102" s="42"/>
    </row>
    <row r="103" spans="4:5" ht="12.75">
      <c r="D103" s="41"/>
      <c r="E103" s="42"/>
    </row>
    <row r="104" spans="4:5" ht="12.75">
      <c r="D104" s="41"/>
      <c r="E104" s="42"/>
    </row>
    <row r="105" spans="1:5" ht="28.5" customHeight="1">
      <c r="A105" s="51"/>
      <c r="B105" s="51"/>
      <c r="C105" s="51"/>
      <c r="D105" s="119"/>
      <c r="E105" s="120"/>
    </row>
    <row r="106" spans="3:5" ht="12.75">
      <c r="C106" s="43"/>
      <c r="D106" s="41"/>
      <c r="E106" s="44"/>
    </row>
    <row r="107" spans="4:5" ht="12.75">
      <c r="D107" s="59"/>
      <c r="E107" s="60"/>
    </row>
    <row r="108" spans="4:5" ht="12.75">
      <c r="D108" s="41"/>
      <c r="E108" s="42"/>
    </row>
    <row r="109" spans="4:5" ht="12.75">
      <c r="D109" s="57"/>
      <c r="E109" s="58"/>
    </row>
    <row r="110" spans="4:5" ht="12.75">
      <c r="D110" s="57"/>
      <c r="E110" s="58"/>
    </row>
    <row r="111" spans="4:5" ht="12.75">
      <c r="D111" s="41"/>
      <c r="E111" s="42"/>
    </row>
    <row r="112" spans="4:5" ht="12.75">
      <c r="D112" s="49"/>
      <c r="E112" s="46"/>
    </row>
    <row r="113" spans="4:5" ht="12.75">
      <c r="D113" s="41"/>
      <c r="E113" s="42"/>
    </row>
    <row r="114" spans="4:5" ht="12.75">
      <c r="D114" s="41"/>
      <c r="E114" s="42"/>
    </row>
    <row r="115" spans="4:5" ht="12.75">
      <c r="D115" s="49"/>
      <c r="E115" s="46"/>
    </row>
    <row r="116" spans="4:5" ht="12.75">
      <c r="D116" s="41"/>
      <c r="E116" s="42"/>
    </row>
    <row r="117" spans="4:5" ht="12.75">
      <c r="D117" s="57"/>
      <c r="E117" s="58"/>
    </row>
    <row r="118" spans="4:5" ht="12.75">
      <c r="D118" s="49"/>
      <c r="E118" s="60"/>
    </row>
    <row r="119" spans="4:5" ht="12.75">
      <c r="D119" s="47"/>
      <c r="E119" s="58"/>
    </row>
    <row r="120" spans="4:5" ht="12.75">
      <c r="D120" s="49"/>
      <c r="E120" s="46"/>
    </row>
    <row r="121" spans="4:5" ht="12.75">
      <c r="D121" s="41"/>
      <c r="E121" s="42"/>
    </row>
    <row r="122" spans="3:5" ht="12.75">
      <c r="C122" s="43"/>
      <c r="D122" s="41"/>
      <c r="E122" s="44"/>
    </row>
    <row r="123" spans="4:5" ht="12.75">
      <c r="D123" s="47"/>
      <c r="E123" s="46"/>
    </row>
    <row r="124" spans="4:5" ht="12.75">
      <c r="D124" s="47"/>
      <c r="E124" s="58"/>
    </row>
    <row r="125" spans="3:5" ht="12.75">
      <c r="C125" s="43"/>
      <c r="D125" s="47"/>
      <c r="E125" s="61"/>
    </row>
    <row r="126" spans="3:5" ht="12.75">
      <c r="C126" s="43"/>
      <c r="D126" s="49"/>
      <c r="E126" s="50"/>
    </row>
    <row r="127" spans="4:5" ht="12.75">
      <c r="D127" s="41"/>
      <c r="E127" s="42"/>
    </row>
    <row r="128" spans="4:5" ht="12.75">
      <c r="D128" s="59"/>
      <c r="E128" s="62"/>
    </row>
    <row r="129" spans="4:5" ht="11.25" customHeight="1">
      <c r="D129" s="57"/>
      <c r="E129" s="58"/>
    </row>
    <row r="130" spans="2:5" ht="24" customHeight="1">
      <c r="B130" s="43"/>
      <c r="D130" s="57"/>
      <c r="E130" s="63"/>
    </row>
    <row r="131" spans="3:5" ht="15" customHeight="1">
      <c r="C131" s="43"/>
      <c r="D131" s="57"/>
      <c r="E131" s="63"/>
    </row>
    <row r="132" spans="4:5" ht="11.25" customHeight="1">
      <c r="D132" s="59"/>
      <c r="E132" s="60"/>
    </row>
    <row r="133" spans="4:5" ht="12.75">
      <c r="D133" s="57"/>
      <c r="E133" s="58"/>
    </row>
    <row r="134" spans="2:5" ht="13.5" customHeight="1">
      <c r="B134" s="43"/>
      <c r="D134" s="57"/>
      <c r="E134" s="64"/>
    </row>
    <row r="135" spans="3:5" ht="12.75" customHeight="1">
      <c r="C135" s="43"/>
      <c r="D135" s="57"/>
      <c r="E135" s="44"/>
    </row>
    <row r="136" spans="3:5" ht="12.75" customHeight="1">
      <c r="C136" s="43"/>
      <c r="D136" s="49"/>
      <c r="E136" s="50"/>
    </row>
    <row r="137" spans="4:5" ht="12.75">
      <c r="D137" s="41"/>
      <c r="E137" s="42"/>
    </row>
    <row r="138" spans="3:5" ht="12.75">
      <c r="C138" s="43"/>
      <c r="D138" s="41"/>
      <c r="E138" s="61"/>
    </row>
    <row r="139" spans="4:5" ht="12.75">
      <c r="D139" s="59"/>
      <c r="E139" s="60"/>
    </row>
    <row r="140" spans="4:5" ht="12.75">
      <c r="D140" s="57"/>
      <c r="E140" s="58"/>
    </row>
    <row r="141" spans="4:5" ht="12.75">
      <c r="D141" s="41"/>
      <c r="E141" s="42"/>
    </row>
    <row r="142" spans="1:5" ht="19.5" customHeight="1">
      <c r="A142" s="65"/>
      <c r="B142" s="14"/>
      <c r="C142" s="14"/>
      <c r="D142" s="14"/>
      <c r="E142" s="53"/>
    </row>
    <row r="143" spans="1:5" ht="15" customHeight="1">
      <c r="A143" s="43"/>
      <c r="D143" s="55"/>
      <c r="E143" s="53"/>
    </row>
    <row r="144" spans="1:5" ht="12.75">
      <c r="A144" s="43"/>
      <c r="B144" s="43"/>
      <c r="D144" s="55"/>
      <c r="E144" s="44"/>
    </row>
    <row r="145" spans="3:5" ht="12.75">
      <c r="C145" s="43"/>
      <c r="D145" s="41"/>
      <c r="E145" s="53"/>
    </row>
    <row r="146" spans="4:5" ht="12.75">
      <c r="D146" s="45"/>
      <c r="E146" s="46"/>
    </row>
    <row r="147" spans="2:5" ht="12.75">
      <c r="B147" s="43"/>
      <c r="D147" s="41"/>
      <c r="E147" s="44"/>
    </row>
    <row r="148" spans="3:5" ht="12.75">
      <c r="C148" s="43"/>
      <c r="D148" s="41"/>
      <c r="E148" s="44"/>
    </row>
    <row r="149" spans="4:5" ht="12.75">
      <c r="D149" s="49"/>
      <c r="E149" s="50"/>
    </row>
    <row r="150" spans="3:5" ht="22.5" customHeight="1">
      <c r="C150" s="43"/>
      <c r="D150" s="41"/>
      <c r="E150" s="51"/>
    </row>
    <row r="151" spans="4:5" ht="12.75">
      <c r="D151" s="41"/>
      <c r="E151" s="50"/>
    </row>
    <row r="152" spans="2:5" ht="12.75">
      <c r="B152" s="43"/>
      <c r="D152" s="47"/>
      <c r="E152" s="53"/>
    </row>
    <row r="153" spans="3:5" ht="12.75">
      <c r="C153" s="43"/>
      <c r="D153" s="47"/>
      <c r="E153" s="54"/>
    </row>
    <row r="154" spans="4:5" ht="12.75">
      <c r="D154" s="49"/>
      <c r="E154" s="46"/>
    </row>
    <row r="155" spans="1:5" ht="13.5" customHeight="1">
      <c r="A155" s="43"/>
      <c r="D155" s="55"/>
      <c r="E155" s="53"/>
    </row>
    <row r="156" spans="2:5" ht="13.5" customHeight="1">
      <c r="B156" s="43"/>
      <c r="D156" s="41"/>
      <c r="E156" s="53"/>
    </row>
    <row r="157" spans="3:5" ht="13.5" customHeight="1">
      <c r="C157" s="43"/>
      <c r="D157" s="41"/>
      <c r="E157" s="44"/>
    </row>
    <row r="158" spans="3:5" ht="12.75">
      <c r="C158" s="43"/>
      <c r="D158" s="49"/>
      <c r="E158" s="46"/>
    </row>
    <row r="159" spans="3:5" ht="12.75">
      <c r="C159" s="43"/>
      <c r="D159" s="41"/>
      <c r="E159" s="44"/>
    </row>
    <row r="160" spans="4:5" ht="12.75">
      <c r="D160" s="59"/>
      <c r="E160" s="60"/>
    </row>
    <row r="161" spans="3:5" ht="12.75">
      <c r="C161" s="43"/>
      <c r="D161" s="47"/>
      <c r="E161" s="61"/>
    </row>
    <row r="162" spans="3:5" ht="12.75">
      <c r="C162" s="43"/>
      <c r="D162" s="49"/>
      <c r="E162" s="50"/>
    </row>
    <row r="163" spans="4:5" ht="12.75">
      <c r="D163" s="59"/>
      <c r="E163" s="66"/>
    </row>
    <row r="164" spans="2:5" ht="12.75">
      <c r="B164" s="43"/>
      <c r="D164" s="57"/>
      <c r="E164" s="64"/>
    </row>
    <row r="165" spans="3:5" ht="12.75">
      <c r="C165" s="43"/>
      <c r="D165" s="57"/>
      <c r="E165" s="44"/>
    </row>
    <row r="166" spans="3:5" ht="12.75">
      <c r="C166" s="43"/>
      <c r="D166" s="49"/>
      <c r="E166" s="50"/>
    </row>
    <row r="167" spans="3:5" ht="12.75">
      <c r="C167" s="43"/>
      <c r="D167" s="49"/>
      <c r="E167" s="50"/>
    </row>
    <row r="168" spans="4:5" ht="12.75">
      <c r="D168" s="41"/>
      <c r="E168" s="42"/>
    </row>
    <row r="169" spans="1:5" s="67" customFormat="1" ht="18" customHeight="1">
      <c r="A169" s="174"/>
      <c r="B169" s="175"/>
      <c r="C169" s="175"/>
      <c r="D169" s="175"/>
      <c r="E169" s="175"/>
    </row>
    <row r="170" spans="1:5" ht="28.5" customHeight="1">
      <c r="A170" s="51"/>
      <c r="B170" s="51"/>
      <c r="C170" s="51"/>
      <c r="D170" s="119"/>
      <c r="E170" s="120"/>
    </row>
    <row r="172" spans="1:5" ht="15.75">
      <c r="A172" s="69"/>
      <c r="B172" s="43"/>
      <c r="C172" s="43"/>
      <c r="D172" s="70"/>
      <c r="E172" s="13"/>
    </row>
    <row r="173" spans="1:5" ht="12.75">
      <c r="A173" s="43"/>
      <c r="B173" s="43"/>
      <c r="C173" s="43"/>
      <c r="D173" s="70"/>
      <c r="E173" s="13"/>
    </row>
    <row r="174" spans="1:5" ht="17.25" customHeight="1">
      <c r="A174" s="43"/>
      <c r="B174" s="43"/>
      <c r="C174" s="43"/>
      <c r="D174" s="70"/>
      <c r="E174" s="13"/>
    </row>
    <row r="175" spans="1:5" ht="13.5" customHeight="1">
      <c r="A175" s="43"/>
      <c r="B175" s="43"/>
      <c r="C175" s="43"/>
      <c r="D175" s="70"/>
      <c r="E175" s="13"/>
    </row>
    <row r="176" spans="1:5" ht="12.75">
      <c r="A176" s="43"/>
      <c r="B176" s="43"/>
      <c r="C176" s="43"/>
      <c r="D176" s="70"/>
      <c r="E176" s="13"/>
    </row>
    <row r="177" spans="1:3" ht="12.75">
      <c r="A177" s="43"/>
      <c r="B177" s="43"/>
      <c r="C177" s="43"/>
    </row>
    <row r="178" spans="1:5" ht="12.75">
      <c r="A178" s="43"/>
      <c r="B178" s="43"/>
      <c r="C178" s="43"/>
      <c r="D178" s="70"/>
      <c r="E178" s="13"/>
    </row>
    <row r="179" spans="1:5" ht="12.75">
      <c r="A179" s="43"/>
      <c r="B179" s="43"/>
      <c r="C179" s="43"/>
      <c r="D179" s="70"/>
      <c r="E179" s="71"/>
    </row>
    <row r="180" spans="1:5" ht="12.75">
      <c r="A180" s="43"/>
      <c r="B180" s="43"/>
      <c r="C180" s="43"/>
      <c r="D180" s="70"/>
      <c r="E180" s="13"/>
    </row>
    <row r="181" spans="1:5" ht="22.5" customHeight="1">
      <c r="A181" s="43"/>
      <c r="B181" s="43"/>
      <c r="C181" s="43"/>
      <c r="D181" s="70"/>
      <c r="E181" s="51"/>
    </row>
    <row r="182" spans="4:5" ht="22.5" customHeight="1">
      <c r="D182" s="49"/>
      <c r="E182" s="52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portrait" paperSize="9" scale="67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0"/>
  <sheetViews>
    <sheetView tabSelected="1" zoomScalePageLayoutView="0" workbookViewId="0" topLeftCell="A13">
      <selection activeCell="I32" sqref="I32"/>
    </sheetView>
  </sheetViews>
  <sheetFormatPr defaultColWidth="11.421875" defaultRowHeight="12.75"/>
  <cols>
    <col min="1" max="1" width="11.421875" style="94" bestFit="1" customWidth="1"/>
    <col min="2" max="2" width="34.421875" style="96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28125" style="2" customWidth="1"/>
    <col min="8" max="8" width="9.57421875" style="2" customWidth="1"/>
    <col min="9" max="9" width="14.28125" style="2" customWidth="1"/>
    <col min="10" max="10" width="10.00390625" style="2" bestFit="1" customWidth="1"/>
    <col min="11" max="11" width="14.00390625" style="2" bestFit="1" customWidth="1"/>
    <col min="12" max="12" width="12.28125" style="2" bestFit="1" customWidth="1"/>
    <col min="13" max="16384" width="11.421875" style="10" customWidth="1"/>
  </cols>
  <sheetData>
    <row r="1" spans="1:12" ht="24" customHeight="1">
      <c r="A1" s="177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13" customFormat="1" ht="67.5">
      <c r="A2" s="149" t="s">
        <v>22</v>
      </c>
      <c r="B2" s="11" t="s">
        <v>23</v>
      </c>
      <c r="C2" s="12" t="s">
        <v>58</v>
      </c>
      <c r="D2" s="97" t="s">
        <v>13</v>
      </c>
      <c r="E2" s="97" t="s">
        <v>14</v>
      </c>
      <c r="F2" s="97" t="s">
        <v>15</v>
      </c>
      <c r="G2" s="97" t="s">
        <v>60</v>
      </c>
      <c r="H2" s="97" t="s">
        <v>24</v>
      </c>
      <c r="I2" s="97" t="s">
        <v>18</v>
      </c>
      <c r="J2" s="97" t="s">
        <v>19</v>
      </c>
      <c r="K2" s="12" t="s">
        <v>51</v>
      </c>
      <c r="L2" s="12" t="s">
        <v>59</v>
      </c>
    </row>
    <row r="3" spans="1:12" ht="12.75">
      <c r="A3" s="135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s="13" customFormat="1" ht="12.75">
      <c r="A4" s="135"/>
      <c r="B4" s="138" t="s">
        <v>64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2.75">
      <c r="A5" s="135"/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s="13" customFormat="1" ht="12.75">
      <c r="A6" s="135"/>
      <c r="B6" s="140" t="s">
        <v>70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s="13" customFormat="1" ht="12.75" customHeight="1">
      <c r="A7" s="141" t="s">
        <v>44</v>
      </c>
      <c r="B7" s="140" t="s">
        <v>62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s="13" customFormat="1" ht="12.75">
      <c r="A8" s="135">
        <v>3</v>
      </c>
      <c r="B8" s="140" t="s">
        <v>25</v>
      </c>
      <c r="C8" s="142">
        <f>SUM(C9+C13+C18)</f>
        <v>4217299</v>
      </c>
      <c r="D8" s="142">
        <f>SUM(D9+D13+D18)</f>
        <v>714475</v>
      </c>
      <c r="E8" s="144">
        <f>SUM(E9+E13+E18)</f>
        <v>3860</v>
      </c>
      <c r="F8" s="142">
        <f>SUM(F9+F13)</f>
        <v>38500</v>
      </c>
      <c r="G8" s="142">
        <f>SUM(G9+G13)</f>
        <v>3458764</v>
      </c>
      <c r="H8" s="142">
        <f>SUM(H9+H13)</f>
        <v>1700</v>
      </c>
      <c r="I8" s="142"/>
      <c r="J8" s="139"/>
      <c r="K8" s="143">
        <f>SUM(K9+K13+K18)</f>
        <v>4217299</v>
      </c>
      <c r="L8" s="143">
        <f>SUM(L9+L13+L18)</f>
        <v>4217299</v>
      </c>
    </row>
    <row r="9" spans="1:12" s="13" customFormat="1" ht="12.75">
      <c r="A9" s="135">
        <v>31</v>
      </c>
      <c r="B9" s="140" t="s">
        <v>26</v>
      </c>
      <c r="C9" s="142">
        <f aca="true" t="shared" si="0" ref="C9:H9">SUM(C10:C12)</f>
        <v>3139346</v>
      </c>
      <c r="D9" s="139">
        <f t="shared" si="0"/>
        <v>0</v>
      </c>
      <c r="E9" s="139">
        <f t="shared" si="0"/>
        <v>0</v>
      </c>
      <c r="F9" s="139">
        <f t="shared" si="0"/>
        <v>0</v>
      </c>
      <c r="G9" s="142">
        <f t="shared" si="0"/>
        <v>3139346</v>
      </c>
      <c r="H9" s="139">
        <f t="shared" si="0"/>
        <v>0</v>
      </c>
      <c r="I9" s="142"/>
      <c r="J9" s="139"/>
      <c r="K9" s="144">
        <f>SUM(C9*100%)</f>
        <v>3139346</v>
      </c>
      <c r="L9" s="144">
        <f>SUM(C9*100%)</f>
        <v>3139346</v>
      </c>
    </row>
    <row r="10" spans="1:12" ht="12.75">
      <c r="A10" s="145">
        <v>311</v>
      </c>
      <c r="B10" s="136" t="s">
        <v>27</v>
      </c>
      <c r="C10" s="146">
        <v>2553000</v>
      </c>
      <c r="D10" s="137"/>
      <c r="E10" s="137"/>
      <c r="F10" s="137"/>
      <c r="G10" s="146">
        <v>2553000</v>
      </c>
      <c r="H10" s="137"/>
      <c r="I10" s="146"/>
      <c r="J10" s="137"/>
      <c r="K10" s="137"/>
      <c r="L10" s="137"/>
    </row>
    <row r="11" spans="1:12" ht="12.75">
      <c r="A11" s="145">
        <v>312</v>
      </c>
      <c r="B11" s="136" t="s">
        <v>28</v>
      </c>
      <c r="C11" s="146">
        <v>133826</v>
      </c>
      <c r="D11" s="137"/>
      <c r="E11" s="137"/>
      <c r="F11" s="137"/>
      <c r="G11" s="146">
        <v>133826</v>
      </c>
      <c r="H11" s="137"/>
      <c r="I11" s="146"/>
      <c r="J11" s="137"/>
      <c r="K11" s="137"/>
      <c r="L11" s="137"/>
    </row>
    <row r="12" spans="1:12" ht="12.75">
      <c r="A12" s="145">
        <v>313</v>
      </c>
      <c r="B12" s="136" t="s">
        <v>29</v>
      </c>
      <c r="C12" s="146">
        <v>452520</v>
      </c>
      <c r="D12" s="137"/>
      <c r="E12" s="137"/>
      <c r="F12" s="137"/>
      <c r="G12" s="146">
        <v>452520</v>
      </c>
      <c r="H12" s="137"/>
      <c r="I12" s="146"/>
      <c r="J12" s="137"/>
      <c r="K12" s="137"/>
      <c r="L12" s="137"/>
    </row>
    <row r="13" spans="1:12" s="13" customFormat="1" ht="12.75">
      <c r="A13" s="135">
        <v>32</v>
      </c>
      <c r="B13" s="140" t="s">
        <v>30</v>
      </c>
      <c r="C13" s="142">
        <f>SUM(C14:C17)</f>
        <v>1076203</v>
      </c>
      <c r="D13" s="142">
        <f>SUM(D14:D17)</f>
        <v>712725</v>
      </c>
      <c r="E13" s="144">
        <f>SUM(E14:E17)</f>
        <v>3860</v>
      </c>
      <c r="F13" s="142">
        <f>SUM(F15)</f>
        <v>38500</v>
      </c>
      <c r="G13" s="142">
        <f>SUM(G14:G17)</f>
        <v>319418</v>
      </c>
      <c r="H13" s="142">
        <f>SUM(H14:H17)</f>
        <v>1700</v>
      </c>
      <c r="I13" s="142"/>
      <c r="J13" s="139"/>
      <c r="K13" s="144">
        <f>SUM(C13*100%)</f>
        <v>1076203</v>
      </c>
      <c r="L13" s="144">
        <f>SUM(C13*100%)</f>
        <v>1076203</v>
      </c>
    </row>
    <row r="14" spans="1:12" ht="12.75">
      <c r="A14" s="145">
        <v>321</v>
      </c>
      <c r="B14" s="136" t="s">
        <v>31</v>
      </c>
      <c r="C14" s="146">
        <v>311510</v>
      </c>
      <c r="D14" s="146">
        <v>4810</v>
      </c>
      <c r="E14" s="137"/>
      <c r="F14" s="137"/>
      <c r="G14" s="146">
        <v>305000</v>
      </c>
      <c r="H14" s="146">
        <v>1700</v>
      </c>
      <c r="I14" s="146"/>
      <c r="J14" s="137"/>
      <c r="K14" s="137"/>
      <c r="L14" s="137"/>
    </row>
    <row r="15" spans="1:12" ht="12.75">
      <c r="A15" s="145">
        <v>322</v>
      </c>
      <c r="B15" s="136" t="s">
        <v>32</v>
      </c>
      <c r="C15" s="146">
        <v>263000</v>
      </c>
      <c r="D15" s="146">
        <v>208350</v>
      </c>
      <c r="E15" s="146">
        <v>2600</v>
      </c>
      <c r="F15" s="146">
        <v>38500</v>
      </c>
      <c r="G15" s="146">
        <v>13550</v>
      </c>
      <c r="H15" s="137"/>
      <c r="I15" s="137"/>
      <c r="J15" s="137"/>
      <c r="K15" s="137"/>
      <c r="L15" s="137"/>
    </row>
    <row r="16" spans="1:12" ht="12.75">
      <c r="A16" s="145">
        <v>323</v>
      </c>
      <c r="B16" s="136" t="s">
        <v>33</v>
      </c>
      <c r="C16" s="146">
        <v>472128</v>
      </c>
      <c r="D16" s="146">
        <v>470000</v>
      </c>
      <c r="E16" s="146">
        <v>1260</v>
      </c>
      <c r="F16" s="137"/>
      <c r="G16" s="137">
        <v>868</v>
      </c>
      <c r="H16" s="137"/>
      <c r="I16" s="137"/>
      <c r="J16" s="137"/>
      <c r="K16" s="137"/>
      <c r="L16" s="137"/>
    </row>
    <row r="17" spans="1:12" ht="12.75">
      <c r="A17" s="145">
        <v>329</v>
      </c>
      <c r="B17" s="136" t="s">
        <v>34</v>
      </c>
      <c r="C17" s="146">
        <v>29565</v>
      </c>
      <c r="D17" s="146">
        <v>29565</v>
      </c>
      <c r="E17" s="137"/>
      <c r="F17" s="137"/>
      <c r="G17" s="137"/>
      <c r="H17" s="137"/>
      <c r="I17" s="137"/>
      <c r="J17" s="137"/>
      <c r="K17" s="137"/>
      <c r="L17" s="137"/>
    </row>
    <row r="18" spans="1:12" s="13" customFormat="1" ht="12.75">
      <c r="A18" s="135">
        <v>34</v>
      </c>
      <c r="B18" s="140" t="s">
        <v>35</v>
      </c>
      <c r="C18" s="142">
        <f aca="true" t="shared" si="1" ref="C18:H18">SUM(C19)</f>
        <v>1750</v>
      </c>
      <c r="D18" s="139">
        <f t="shared" si="1"/>
        <v>1750</v>
      </c>
      <c r="E18" s="139">
        <f t="shared" si="1"/>
        <v>0</v>
      </c>
      <c r="F18" s="139">
        <f t="shared" si="1"/>
        <v>0</v>
      </c>
      <c r="G18" s="139">
        <f t="shared" si="1"/>
        <v>0</v>
      </c>
      <c r="H18" s="139">
        <f t="shared" si="1"/>
        <v>0</v>
      </c>
      <c r="I18" s="139"/>
      <c r="J18" s="139"/>
      <c r="K18" s="144">
        <f>SUM(C18*100%)</f>
        <v>1750</v>
      </c>
      <c r="L18" s="144">
        <f>SUM(C18*100%)</f>
        <v>1750</v>
      </c>
    </row>
    <row r="19" spans="1:12" ht="12.75">
      <c r="A19" s="145">
        <v>343</v>
      </c>
      <c r="B19" s="136" t="s">
        <v>36</v>
      </c>
      <c r="C19" s="146">
        <v>1750</v>
      </c>
      <c r="D19" s="137">
        <v>1750</v>
      </c>
      <c r="E19" s="137"/>
      <c r="F19" s="137"/>
      <c r="G19" s="137"/>
      <c r="H19" s="137"/>
      <c r="I19" s="137"/>
      <c r="J19" s="137"/>
      <c r="K19" s="137"/>
      <c r="L19" s="137"/>
    </row>
    <row r="20" spans="1:12" s="13" customFormat="1" ht="25.5">
      <c r="A20" s="135">
        <v>4</v>
      </c>
      <c r="B20" s="140" t="s">
        <v>38</v>
      </c>
      <c r="C20" s="142">
        <f aca="true" t="shared" si="2" ref="C20:H20">SUM(C21)</f>
        <v>1500</v>
      </c>
      <c r="D20" s="142">
        <f t="shared" si="2"/>
        <v>1000</v>
      </c>
      <c r="E20" s="142">
        <f t="shared" si="2"/>
        <v>0</v>
      </c>
      <c r="F20" s="142">
        <f t="shared" si="2"/>
        <v>0</v>
      </c>
      <c r="G20" s="139">
        <f t="shared" si="2"/>
        <v>500</v>
      </c>
      <c r="H20" s="139">
        <f t="shared" si="2"/>
        <v>0</v>
      </c>
      <c r="I20" s="139"/>
      <c r="J20" s="139"/>
      <c r="K20" s="143">
        <f>SUM(K21)</f>
        <v>1500</v>
      </c>
      <c r="L20" s="143">
        <f>SUM(L21)</f>
        <v>1500</v>
      </c>
    </row>
    <row r="21" spans="1:12" s="13" customFormat="1" ht="25.5">
      <c r="A21" s="135">
        <v>42</v>
      </c>
      <c r="B21" s="140" t="s">
        <v>39</v>
      </c>
      <c r="C21" s="142">
        <f aca="true" t="shared" si="3" ref="C21:H21">SUM(C22:C23)</f>
        <v>1500</v>
      </c>
      <c r="D21" s="142">
        <f t="shared" si="3"/>
        <v>1000</v>
      </c>
      <c r="E21" s="142">
        <f t="shared" si="3"/>
        <v>0</v>
      </c>
      <c r="F21" s="142">
        <f t="shared" si="3"/>
        <v>0</v>
      </c>
      <c r="G21" s="139">
        <f t="shared" si="3"/>
        <v>500</v>
      </c>
      <c r="H21" s="139">
        <f t="shared" si="3"/>
        <v>0</v>
      </c>
      <c r="I21" s="139"/>
      <c r="J21" s="139"/>
      <c r="K21" s="144">
        <f>SUM(C21*100%)</f>
        <v>1500</v>
      </c>
      <c r="L21" s="144">
        <f>SUM(C21*100%)</f>
        <v>1500</v>
      </c>
    </row>
    <row r="22" spans="1:12" ht="12.75">
      <c r="A22" s="145">
        <v>422</v>
      </c>
      <c r="B22" s="136" t="s">
        <v>37</v>
      </c>
      <c r="C22" s="146">
        <v>1000</v>
      </c>
      <c r="D22" s="146">
        <v>1000</v>
      </c>
      <c r="E22" s="137"/>
      <c r="F22" s="137"/>
      <c r="G22" s="137"/>
      <c r="H22" s="137"/>
      <c r="I22" s="137"/>
      <c r="J22" s="137"/>
      <c r="K22" s="137"/>
      <c r="L22" s="137"/>
    </row>
    <row r="23" spans="1:12" ht="25.5">
      <c r="A23" s="145">
        <v>424</v>
      </c>
      <c r="B23" s="136" t="s">
        <v>40</v>
      </c>
      <c r="C23" s="137">
        <v>500</v>
      </c>
      <c r="D23" s="137"/>
      <c r="E23" s="137"/>
      <c r="F23" s="137"/>
      <c r="G23" s="137">
        <v>500</v>
      </c>
      <c r="H23" s="137"/>
      <c r="I23" s="137"/>
      <c r="J23" s="137"/>
      <c r="K23" s="137"/>
      <c r="L23" s="137"/>
    </row>
    <row r="24" spans="1:12" s="13" customFormat="1" ht="12.75">
      <c r="A24" s="135"/>
      <c r="B24" s="140" t="s">
        <v>61</v>
      </c>
      <c r="C24" s="142">
        <f aca="true" t="shared" si="4" ref="C24:H24">SUM(C8+C20)</f>
        <v>4218799</v>
      </c>
      <c r="D24" s="142">
        <f t="shared" si="4"/>
        <v>715475</v>
      </c>
      <c r="E24" s="144">
        <f t="shared" si="4"/>
        <v>3860</v>
      </c>
      <c r="F24" s="142">
        <f t="shared" si="4"/>
        <v>38500</v>
      </c>
      <c r="G24" s="142">
        <f t="shared" si="4"/>
        <v>3459264</v>
      </c>
      <c r="H24" s="142">
        <f t="shared" si="4"/>
        <v>1700</v>
      </c>
      <c r="I24" s="142"/>
      <c r="J24" s="139"/>
      <c r="K24" s="143">
        <f>SUM(K8+K20)</f>
        <v>4218799</v>
      </c>
      <c r="L24" s="143">
        <f>SUM(L8+L20)</f>
        <v>4218799</v>
      </c>
    </row>
    <row r="25" spans="1:12" s="13" customFormat="1" ht="12.75">
      <c r="A25" s="93"/>
      <c r="B25" s="95"/>
      <c r="C25" s="64"/>
      <c r="D25" s="64"/>
      <c r="F25" s="64"/>
      <c r="G25" s="64"/>
      <c r="H25" s="64"/>
      <c r="I25" s="64"/>
      <c r="K25" s="133"/>
      <c r="L25" s="133"/>
    </row>
    <row r="26" spans="1:12" s="13" customFormat="1" ht="12.75">
      <c r="A26" s="93"/>
      <c r="B26" s="95"/>
      <c r="C26" s="64"/>
      <c r="D26" s="64"/>
      <c r="F26" s="64"/>
      <c r="G26" s="64"/>
      <c r="H26" s="64"/>
      <c r="I26" s="64"/>
      <c r="K26" s="133"/>
      <c r="L26" s="133"/>
    </row>
    <row r="27" spans="1:12" s="13" customFormat="1" ht="12.75">
      <c r="A27" s="93"/>
      <c r="B27" s="95"/>
      <c r="C27" s="64"/>
      <c r="D27" s="64"/>
      <c r="F27" s="64"/>
      <c r="G27" s="64"/>
      <c r="H27" s="64"/>
      <c r="I27" s="64"/>
      <c r="K27" s="133"/>
      <c r="L27" s="133"/>
    </row>
    <row r="28" spans="1:10" s="13" customFormat="1" ht="16.5" customHeight="1">
      <c r="A28" s="104"/>
      <c r="B28" s="148" t="s">
        <v>65</v>
      </c>
      <c r="C28" s="151"/>
      <c r="D28" s="152" t="s">
        <v>67</v>
      </c>
      <c r="E28" s="151"/>
      <c r="F28" s="151"/>
      <c r="G28" s="151"/>
      <c r="H28" s="151"/>
      <c r="I28" s="152" t="s">
        <v>71</v>
      </c>
      <c r="J28" s="151"/>
    </row>
    <row r="29" spans="1:10" s="13" customFormat="1" ht="15.75">
      <c r="A29" s="93"/>
      <c r="B29" s="148" t="s">
        <v>66</v>
      </c>
      <c r="C29" s="151"/>
      <c r="D29" s="151"/>
      <c r="E29" s="151"/>
      <c r="F29" s="151"/>
      <c r="G29" s="151"/>
      <c r="H29" s="151"/>
      <c r="I29" s="151"/>
      <c r="J29" s="151"/>
    </row>
    <row r="30" spans="1:10" s="13" customFormat="1" ht="15.75">
      <c r="A30" s="93"/>
      <c r="B30" s="147" t="s">
        <v>63</v>
      </c>
      <c r="C30" s="151"/>
      <c r="D30" s="151" t="s">
        <v>68</v>
      </c>
      <c r="E30" s="151"/>
      <c r="F30" s="151"/>
      <c r="G30" s="151"/>
      <c r="H30" s="151"/>
      <c r="I30" s="152" t="s">
        <v>72</v>
      </c>
      <c r="J30" s="151"/>
    </row>
    <row r="31" spans="1:12" ht="15.75">
      <c r="A31" s="92"/>
      <c r="B31" s="16"/>
      <c r="C31" s="152"/>
      <c r="D31" s="152" t="s">
        <v>69</v>
      </c>
      <c r="E31" s="152"/>
      <c r="F31" s="152"/>
      <c r="G31" s="152"/>
      <c r="H31" s="152"/>
      <c r="I31" s="152" t="s">
        <v>73</v>
      </c>
      <c r="J31" s="152"/>
      <c r="K31" s="10"/>
      <c r="L31" s="10"/>
    </row>
    <row r="32" spans="1:12" ht="15.75">
      <c r="A32" s="92"/>
      <c r="B32" s="16"/>
      <c r="C32" s="153"/>
      <c r="D32" s="152"/>
      <c r="E32" s="134"/>
      <c r="F32" s="153"/>
      <c r="G32" s="152"/>
      <c r="H32" s="152"/>
      <c r="I32" s="152"/>
      <c r="J32" s="152"/>
      <c r="K32" s="62"/>
      <c r="L32" s="62"/>
    </row>
    <row r="33" spans="1:12" ht="15.75">
      <c r="A33" s="92"/>
      <c r="B33" s="16"/>
      <c r="C33" s="10"/>
      <c r="D33" s="10"/>
      <c r="E33" s="134"/>
      <c r="F33" s="10"/>
      <c r="G33" s="10"/>
      <c r="H33" s="10"/>
      <c r="I33" s="10"/>
      <c r="J33" s="10"/>
      <c r="K33" s="10"/>
      <c r="L33" s="10"/>
    </row>
    <row r="34" spans="1:12" ht="12.75">
      <c r="A34" s="93"/>
      <c r="B34" s="16"/>
      <c r="C34" s="10"/>
      <c r="D34" s="10"/>
      <c r="E34" s="10"/>
      <c r="F34" s="10"/>
      <c r="G34" s="10"/>
      <c r="H34" s="10"/>
      <c r="J34" s="10"/>
      <c r="K34" s="10"/>
      <c r="L34" s="10"/>
    </row>
    <row r="35" spans="1:2" s="13" customFormat="1" ht="12.75" customHeight="1">
      <c r="A35" s="104"/>
      <c r="B35" s="95"/>
    </row>
    <row r="36" spans="1:2" s="13" customFormat="1" ht="12.75">
      <c r="A36" s="93"/>
      <c r="B36" s="95"/>
    </row>
    <row r="37" spans="1:2" s="13" customFormat="1" ht="12.75">
      <c r="A37" s="93"/>
      <c r="B37" s="95"/>
    </row>
    <row r="38" spans="1:12" ht="12.75">
      <c r="A38" s="92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2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2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2" s="13" customFormat="1" ht="12.75">
      <c r="A41" s="93"/>
      <c r="B41" s="95"/>
    </row>
    <row r="42" spans="1:12" ht="12.75">
      <c r="A42" s="92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2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92"/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2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>
      <c r="A46" s="93"/>
      <c r="B46" s="95"/>
    </row>
    <row r="47" spans="1:12" ht="12.75">
      <c r="A47" s="92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93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2" s="13" customFormat="1" ht="12.75" customHeight="1">
      <c r="A49" s="104"/>
      <c r="B49" s="95"/>
    </row>
    <row r="50" spans="1:2" s="13" customFormat="1" ht="12.75">
      <c r="A50" s="93"/>
      <c r="B50" s="95"/>
    </row>
    <row r="51" spans="1:2" s="13" customFormat="1" ht="12.75">
      <c r="A51" s="93"/>
      <c r="B51" s="95"/>
    </row>
    <row r="52" spans="1:12" ht="12.75">
      <c r="A52" s="92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92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2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2" s="13" customFormat="1" ht="12.75">
      <c r="A55" s="93"/>
      <c r="B55" s="95"/>
    </row>
    <row r="56" spans="1:12" ht="12.75">
      <c r="A56" s="92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2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92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2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>
      <c r="A60" s="93"/>
      <c r="B60" s="95"/>
    </row>
    <row r="61" spans="1:12" ht="12.75">
      <c r="A61" s="92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93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2" s="13" customFormat="1" ht="12.75" customHeight="1">
      <c r="A63" s="104"/>
      <c r="B63" s="95"/>
    </row>
    <row r="64" spans="1:2" s="13" customFormat="1" ht="12.75">
      <c r="A64" s="93"/>
      <c r="B64" s="95"/>
    </row>
    <row r="65" spans="1:2" s="13" customFormat="1" ht="12.75">
      <c r="A65" s="93"/>
      <c r="B65" s="95"/>
    </row>
    <row r="66" spans="1:12" ht="12.75">
      <c r="A66" s="92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92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2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2" s="13" customFormat="1" ht="12.75">
      <c r="A69" s="93"/>
      <c r="B69" s="95"/>
    </row>
    <row r="70" spans="1:12" ht="12.75">
      <c r="A70" s="92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2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2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2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3"/>
      <c r="B74" s="95"/>
    </row>
    <row r="75" spans="1:12" ht="12.75">
      <c r="A75" s="92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93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2" s="13" customFormat="1" ht="12.75">
      <c r="A77" s="104"/>
      <c r="B77" s="95"/>
    </row>
    <row r="78" spans="1:2" s="13" customFormat="1" ht="12.75">
      <c r="A78" s="93"/>
      <c r="B78" s="95"/>
    </row>
    <row r="79" spans="1:2" s="13" customFormat="1" ht="12.75">
      <c r="A79" s="93"/>
      <c r="B79" s="95"/>
    </row>
    <row r="80" spans="1:12" ht="12.75">
      <c r="A80" s="92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2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2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2" s="13" customFormat="1" ht="12.75">
      <c r="A83" s="93"/>
      <c r="B83" s="95"/>
    </row>
    <row r="84" spans="1:12" ht="12.75">
      <c r="A84" s="92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2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2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92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12.75">
      <c r="A88" s="93"/>
      <c r="B88" s="95"/>
    </row>
    <row r="89" spans="1:12" ht="12.75">
      <c r="A89" s="92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12.75">
      <c r="A90" s="93"/>
      <c r="B90" s="95"/>
    </row>
    <row r="91" spans="1:2" s="13" customFormat="1" ht="12.75">
      <c r="A91" s="93"/>
      <c r="B91" s="95"/>
    </row>
    <row r="92" spans="1:12" ht="12.75">
      <c r="A92" s="92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2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3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12.75" customHeight="1">
      <c r="A95" s="104"/>
      <c r="B95" s="95"/>
    </row>
    <row r="96" spans="1:2" s="13" customFormat="1" ht="12.75">
      <c r="A96" s="93"/>
      <c r="B96" s="95"/>
    </row>
    <row r="97" spans="1:2" s="13" customFormat="1" ht="12.75">
      <c r="A97" s="93"/>
      <c r="B97" s="95"/>
    </row>
    <row r="98" spans="1:12" ht="12.75">
      <c r="A98" s="92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2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2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2" s="13" customFormat="1" ht="12.75">
      <c r="A101" s="93"/>
      <c r="B101" s="95"/>
    </row>
    <row r="102" spans="1:12" ht="12.75">
      <c r="A102" s="92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2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2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2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93"/>
      <c r="B106" s="95"/>
    </row>
    <row r="107" spans="1:12" ht="12.75">
      <c r="A107" s="92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>
      <c r="A108" s="93"/>
      <c r="B108" s="95"/>
    </row>
    <row r="109" spans="1:12" ht="12.75">
      <c r="A109" s="92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2" s="13" customFormat="1" ht="12.75">
      <c r="A110" s="93"/>
      <c r="B110" s="95"/>
    </row>
    <row r="111" spans="1:2" s="13" customFormat="1" ht="12.75">
      <c r="A111" s="93"/>
      <c r="B111" s="95"/>
    </row>
    <row r="112" spans="1:12" ht="12.75" customHeight="1">
      <c r="A112" s="92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2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3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2" s="13" customFormat="1" ht="12.75">
      <c r="A115" s="104"/>
      <c r="B115" s="95"/>
    </row>
    <row r="116" spans="1:2" s="13" customFormat="1" ht="12.75">
      <c r="A116" s="93"/>
      <c r="B116" s="95"/>
    </row>
    <row r="117" spans="1:2" s="13" customFormat="1" ht="12.75">
      <c r="A117" s="93"/>
      <c r="B117" s="95"/>
    </row>
    <row r="118" spans="1:12" ht="12.75">
      <c r="A118" s="92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2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2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2" s="13" customFormat="1" ht="12.75">
      <c r="A121" s="93"/>
      <c r="B121" s="95"/>
    </row>
    <row r="122" spans="1:12" ht="12.75">
      <c r="A122" s="92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2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2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2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12.75">
      <c r="A126" s="93"/>
      <c r="B126" s="95"/>
    </row>
    <row r="127" spans="1:12" ht="12.75">
      <c r="A127" s="92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93"/>
      <c r="B128" s="95"/>
    </row>
    <row r="129" spans="1:2" s="13" customFormat="1" ht="12.75">
      <c r="A129" s="93"/>
      <c r="B129" s="95"/>
    </row>
    <row r="130" spans="1:12" ht="12.75">
      <c r="A130" s="92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2" s="13" customFormat="1" ht="12.75">
      <c r="A131" s="93"/>
      <c r="B131" s="95"/>
    </row>
    <row r="132" spans="1:12" ht="12.75">
      <c r="A132" s="92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2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3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3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3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3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3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3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3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3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3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3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3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3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3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3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3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3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3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3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3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3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3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3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3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3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3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3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3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3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3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3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3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3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3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3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3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3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3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3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3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3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3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3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3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3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3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3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3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3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3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3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3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3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3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3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3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3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3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3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3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3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3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3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3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3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3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3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3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3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3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3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3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3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3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3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3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3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3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3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3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3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3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3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3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3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3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3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3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3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3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3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3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3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3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3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3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3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3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3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3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3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3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3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3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3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3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3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3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3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3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3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3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3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3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3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3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3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3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3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3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3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3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3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3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3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3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3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3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3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3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3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3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3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3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3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3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3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3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3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3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3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3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3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3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3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3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3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3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3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3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3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3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3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3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3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3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3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3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3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3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3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3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3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3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3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3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3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3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3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3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3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3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3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3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3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3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3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3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3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3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3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3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3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3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3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3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3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3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3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3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3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3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3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3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3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3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3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3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3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3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3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3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3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3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3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3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3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3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3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3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3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3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3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3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3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3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3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3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3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3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3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3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3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3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3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3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3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3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3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3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3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3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3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3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3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3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3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3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3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3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3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3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3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3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3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3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3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3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3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3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3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3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3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3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3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3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3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3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3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3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3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3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3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3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3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3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3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3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3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3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3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3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3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3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3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3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3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3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3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3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3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3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3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3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3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3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3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3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1" fitToWidth="1" horizontalDpi="300" verticalDpi="300" orientation="landscape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2017-12-19T10:46:35Z</cp:lastPrinted>
  <dcterms:created xsi:type="dcterms:W3CDTF">2013-09-11T11:00:21Z</dcterms:created>
  <dcterms:modified xsi:type="dcterms:W3CDTF">2018-11-19T07:11:18Z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