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stvoPC\Desktop\"/>
    </mc:Choice>
  </mc:AlternateContent>
  <bookViews>
    <workbookView xWindow="0" yWindow="0" windowWidth="19200" windowHeight="11595" activeTab="3"/>
  </bookViews>
  <sheets>
    <sheet name="OPĆI DIO" sheetId="4" r:id="rId1"/>
    <sheet name="PLAN PRIHODA" sheetId="2" r:id="rId2"/>
    <sheet name="PLAN RASHODA I IZDATAKA" sheetId="3" r:id="rId3"/>
    <sheet name="OBRAZLOŽENJE" sheetId="5" r:id="rId4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PRIHODA'!$A$1:$H$47</definedName>
  </definedNames>
  <calcPr calcId="152511"/>
</workbook>
</file>

<file path=xl/calcChain.xml><?xml version="1.0" encoding="utf-8"?>
<calcChain xmlns="http://schemas.openxmlformats.org/spreadsheetml/2006/main">
  <c r="E211" i="3" l="1"/>
  <c r="C210" i="3"/>
  <c r="C209" i="3"/>
  <c r="C208" i="3" s="1"/>
  <c r="G208" i="3"/>
  <c r="D208" i="3"/>
  <c r="D207" i="3" s="1"/>
  <c r="C207" i="3" s="1"/>
  <c r="G207" i="3"/>
  <c r="H205" i="3"/>
  <c r="G205" i="3"/>
  <c r="C205" i="3" s="1"/>
  <c r="F205" i="3"/>
  <c r="E205" i="3"/>
  <c r="C204" i="3"/>
  <c r="C203" i="3" s="1"/>
  <c r="G203" i="3"/>
  <c r="D203" i="3"/>
  <c r="G202" i="3"/>
  <c r="C202" i="3" s="1"/>
  <c r="C201" i="3"/>
  <c r="C200" i="3"/>
  <c r="G199" i="3"/>
  <c r="C199" i="3" s="1"/>
  <c r="H198" i="3"/>
  <c r="F198" i="3"/>
  <c r="E198" i="3"/>
  <c r="D198" i="3"/>
  <c r="C197" i="3"/>
  <c r="C196" i="3"/>
  <c r="G195" i="3"/>
  <c r="C195" i="3"/>
  <c r="G194" i="3"/>
  <c r="C194" i="3" s="1"/>
  <c r="H193" i="3"/>
  <c r="H211" i="3" s="1"/>
  <c r="F193" i="3"/>
  <c r="E193" i="3"/>
  <c r="D193" i="3"/>
  <c r="D211" i="3" s="1"/>
  <c r="E61" i="3"/>
  <c r="C60" i="3"/>
  <c r="C59" i="3"/>
  <c r="C58" i="3" s="1"/>
  <c r="G58" i="3"/>
  <c r="D58" i="3"/>
  <c r="D57" i="3" s="1"/>
  <c r="C57" i="3" s="1"/>
  <c r="G57" i="3"/>
  <c r="H55" i="3"/>
  <c r="G55" i="3"/>
  <c r="C55" i="3" s="1"/>
  <c r="F55" i="3"/>
  <c r="E55" i="3"/>
  <c r="C54" i="3"/>
  <c r="C53" i="3" s="1"/>
  <c r="G53" i="3"/>
  <c r="D53" i="3"/>
  <c r="G52" i="3"/>
  <c r="C52" i="3" s="1"/>
  <c r="C51" i="3"/>
  <c r="C50" i="3"/>
  <c r="G49" i="3"/>
  <c r="C49" i="3" s="1"/>
  <c r="H48" i="3"/>
  <c r="F48" i="3"/>
  <c r="E48" i="3"/>
  <c r="D48" i="3"/>
  <c r="C47" i="3"/>
  <c r="C46" i="3"/>
  <c r="G45" i="3"/>
  <c r="C45" i="3"/>
  <c r="G44" i="3"/>
  <c r="C44" i="3" s="1"/>
  <c r="H43" i="3"/>
  <c r="H61" i="3" s="1"/>
  <c r="F43" i="3"/>
  <c r="F61" i="3" s="1"/>
  <c r="E43" i="3"/>
  <c r="D43" i="3"/>
  <c r="D61" i="3" s="1"/>
  <c r="C27" i="3"/>
  <c r="H27" i="3"/>
  <c r="G27" i="3"/>
  <c r="F27" i="3"/>
  <c r="E27" i="3"/>
  <c r="D27" i="3"/>
  <c r="C26" i="3"/>
  <c r="D24" i="3"/>
  <c r="C198" i="3" l="1"/>
  <c r="G193" i="3"/>
  <c r="G211" i="3" s="1"/>
  <c r="G198" i="3"/>
  <c r="F211" i="3"/>
  <c r="C211" i="3" s="1"/>
  <c r="G43" i="3"/>
  <c r="G61" i="3" s="1"/>
  <c r="C61" i="3" s="1"/>
  <c r="G48" i="3"/>
  <c r="C48" i="3" s="1"/>
  <c r="C193" i="3" l="1"/>
  <c r="C43" i="3"/>
  <c r="D9" i="3" l="1"/>
  <c r="C25" i="3"/>
  <c r="C24" i="3" s="1"/>
  <c r="D23" i="3"/>
  <c r="D19" i="3"/>
  <c r="D14" i="3"/>
  <c r="G11" i="3" l="1"/>
  <c r="G18" i="3" l="1"/>
  <c r="C46" i="2" l="1"/>
  <c r="G15" i="3" l="1"/>
  <c r="C15" i="3" s="1"/>
  <c r="G24" i="3" l="1"/>
  <c r="G23" i="3"/>
  <c r="C23" i="3" s="1"/>
  <c r="H21" i="3"/>
  <c r="G21" i="3"/>
  <c r="F21" i="3"/>
  <c r="E21" i="3"/>
  <c r="C20" i="3"/>
  <c r="C19" i="3" s="1"/>
  <c r="G19" i="3"/>
  <c r="G14" i="3"/>
  <c r="C17" i="3"/>
  <c r="C16" i="3"/>
  <c r="H14" i="3"/>
  <c r="H9" i="3" s="1"/>
  <c r="F14" i="3"/>
  <c r="F9" i="3" s="1"/>
  <c r="E14" i="3"/>
  <c r="C13" i="3"/>
  <c r="C12" i="3"/>
  <c r="C11" i="3"/>
  <c r="E9" i="3" l="1"/>
  <c r="C14" i="3"/>
  <c r="C18" i="3"/>
  <c r="C21" i="3"/>
  <c r="G10" i="3"/>
  <c r="G9" i="3" s="1"/>
  <c r="C9" i="3" l="1"/>
  <c r="C10" i="3"/>
  <c r="F7" i="4"/>
  <c r="B33" i="2" l="1"/>
  <c r="B46" i="2"/>
  <c r="B19" i="2"/>
  <c r="C19" i="2"/>
  <c r="E46" i="2" l="1"/>
  <c r="F46" i="2"/>
  <c r="D46" i="2"/>
  <c r="E33" i="2"/>
  <c r="D33" i="2"/>
  <c r="F19" i="2"/>
  <c r="E19" i="2"/>
  <c r="D19" i="2"/>
  <c r="H22" i="4"/>
  <c r="G22" i="4"/>
  <c r="F22" i="4"/>
  <c r="H10" i="4"/>
  <c r="G10" i="4"/>
  <c r="F10" i="4"/>
  <c r="H7" i="4"/>
  <c r="G7" i="4"/>
  <c r="C33" i="2"/>
  <c r="F33" i="2"/>
  <c r="G13" i="4" l="1"/>
  <c r="G24" i="4" s="1"/>
  <c r="B20" i="2"/>
  <c r="H13" i="4"/>
  <c r="H24" i="4" s="1"/>
  <c r="F13" i="4"/>
  <c r="F24" i="4" s="1"/>
  <c r="B34" i="2"/>
  <c r="B47" i="2"/>
</calcChain>
</file>

<file path=xl/sharedStrings.xml><?xml version="1.0" encoding="utf-8"?>
<sst xmlns="http://schemas.openxmlformats.org/spreadsheetml/2006/main" count="260" uniqueCount="127">
  <si>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</si>
  <si>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</si>
  <si>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</si>
  <si>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</si>
  <si>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</si>
  <si>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</si>
  <si>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</si>
  <si>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</si>
  <si>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</si>
  <si>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</si>
  <si>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</si>
  <si>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</si>
  <si>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</si>
  <si>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</si>
  <si>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</si>
  <si>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</si>
  <si>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</si>
  <si>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</si>
  <si>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</si>
  <si>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</si>
  <si>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</si>
  <si>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</si>
  <si>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</si>
  <si>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</si>
  <si>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</si>
  <si>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</si>
  <si>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</si>
  <si>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</si>
  <si>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</si>
  <si>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</si>
  <si>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</si>
  <si>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</si>
  <si>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</si>
  <si>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</si>
  <si>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</si>
  <si>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</si>
  <si>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</si>
  <si>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</si>
  <si>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</si>
  <si>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</si>
  <si>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</si>
  <si>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</si>
  <si>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</si>
  <si>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PRIJEDLOG PLANA ZA 2022.</t>
  </si>
  <si>
    <t>Axxxxxx</t>
  </si>
  <si>
    <t>xxxx</t>
  </si>
  <si>
    <t>Rashodi poslovanja</t>
  </si>
  <si>
    <t>Oznaka                           rač. iz                                      računskog                                         plana</t>
  </si>
  <si>
    <t>PROGRAM</t>
  </si>
  <si>
    <t>Ostali nespomenuti rashodi poslovanja</t>
  </si>
  <si>
    <t>Rashodi za nabavu nefinancijske imovine</t>
  </si>
  <si>
    <t>Rashodi za nabavu proizvedene dugotrajne imovine</t>
  </si>
  <si>
    <t>Knjige</t>
  </si>
  <si>
    <t>2023.</t>
  </si>
  <si>
    <t>PRORAČUNSKI KORISNIK OSNOVNA ŠKOLA ČAKOVCI</t>
  </si>
  <si>
    <t>Naknade građanima i kućanstvima u naravi</t>
  </si>
  <si>
    <t>Ostale naknade građanima iz proračuna</t>
  </si>
  <si>
    <t>Ravnatelj:</t>
  </si>
  <si>
    <t>Marina Balić, dipl. učitelj</t>
  </si>
  <si>
    <t>Ukupno:</t>
  </si>
  <si>
    <t>PRIJEDLOG PLANA ZA 2023.</t>
  </si>
  <si>
    <t>2024.</t>
  </si>
  <si>
    <t>PRIJEDLOG FINANCIJSKOG PLANA (OSNOVNA ŠKOLA ČAKOVCI) ZA 2022. I                                                                                                                                                PROJEKCIJA PLANA ZA 2023. I 2024. GODINU</t>
  </si>
  <si>
    <t>Prijedlog plana 
za 2022.</t>
  </si>
  <si>
    <t>Projekcija plana
za 2023.</t>
  </si>
  <si>
    <t>Projekcija plana 
za 2024.</t>
  </si>
  <si>
    <t>PRIJEDLOG PLANA ZA 2024.</t>
  </si>
  <si>
    <t>Obrazac Obrazloženja financijskog plana</t>
  </si>
  <si>
    <t>NAZIV KORISNIKA:</t>
  </si>
  <si>
    <t>1. NAZIV PROGRAMA</t>
  </si>
  <si>
    <t>DECENTRALIZIRANA SREDSTVA ZA OSNOVNOŠKOLSTVO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</si>
  <si>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</si>
  <si>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</si>
  <si>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</si>
  <si>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</si>
  <si>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</si>
  <si>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>Iznosi su planirani u realnim okvirima odnosno minimum potreba škole. Veća smanjenja nisu moguća  te bi dovela u pitanje odvijanje redovnog rada škole.</t>
  </si>
  <si>
    <t xml:space="preserve">7. POKAZATELJI USPJEŠNOSTI: </t>
  </si>
  <si>
    <t>POJAČANI STANDARD U OŠ - aktivnost-NABAVA UDŽBENIKA</t>
  </si>
  <si>
    <t xml:space="preserve">Zaštita standarda učenika i njihovih roditelja osiguravanjem besplatnih udžbenika. </t>
  </si>
  <si>
    <t>Sredstva  su planirana na bazi broja učenika i  cijena udžbenika.</t>
  </si>
  <si>
    <t>POJAČANI STANDARD U OŠ - aktivnost-SUFINANCIRANA PREHRANA</t>
  </si>
  <si>
    <t>Osigurati financijska sredstva za zadovoljavajuću i u zdravstvenom pogledu adekvatnu prehranu učenika u školi za naredno trogodišnje razdoblje .</t>
  </si>
  <si>
    <t>Konstantno velik broj učenika (preko 90%) koji koriste prehranu, zadovoljstvo učenika te poboljšanje kvalitete prehrane.</t>
  </si>
  <si>
    <t>POJAČANI STANDARD U OŠ- aktivnost - ŠKOLA U PRIRODI</t>
  </si>
  <si>
    <t>Provjeravanje znanja i vještina učenika svojim radom, učenjem i druženjem u školi u prirodi te primjenjivanje istih u stvarnoj životnoj sredini.</t>
  </si>
  <si>
    <t>POJAČANI STANDARD U OŠ- aktivnost - REDOVNA DJELATNOST OŠ-Projekt  Održavanje i opremanje OŠ za poboljšanje standarda</t>
  </si>
  <si>
    <t>Nesmetano odvijanje odgojno-obrazovnog procesa odnosno normalan rad škole zbog brzog otklanjanja kvarova i nedostataka, što manja šteta koja bi mogla uslijediti do otklanjanje traje duže, a time i manji trošak</t>
  </si>
  <si>
    <t>POJAČANI STANDARD U OŠ- Sufinanciranje Projekta prijavljenih na natječaje EU Fondova</t>
  </si>
  <si>
    <t>Osigurati sredstva  za što veći udio voća i povrća te mlijeka i mliječnih proizvoda u prehrani djece-učenika te poticati  zdrave prehrane navike  uvođenjem zasebnog obroka neovisno o školskoj prehrani s  tedencijom da se isto osigura od domačih proizvođača.</t>
  </si>
  <si>
    <t>Sredstva su planirana na bazi broja učenika i cijena  proizvoda koristeći se dosadašnjim podacima.</t>
  </si>
  <si>
    <t xml:space="preserve">Nije bilo planirano </t>
  </si>
  <si>
    <t>Zadovoljstvo učenika i roditelja  s besplatnim, a zdravim obrokom naročito potrebitih učenika</t>
  </si>
  <si>
    <t>OSNOVNA ŠKOLA ČAKOVCI</t>
  </si>
  <si>
    <t>Prehrana za učenike priprema se u školskoj kuhinji u  centralnom objektu u Čakovcima.</t>
  </si>
  <si>
    <t>Za izračun potrebnih sredstava uzet je u obzir ukupan broj učenika, razrednih odjela i područnih škola te  mogućnost najma školskog prostora. Sredstva su planirana  iz proračuna Vukovarsko-srijemske županije, vlastitim prihodima, prihodima po posebnim propisima, Ministarstva znanosti i obrazovanja, državni proračun za financiranje rada zaposlenih te u dijelu ostalih rashoda - naknada zbog nezapošljavanja određenog broja invalidnih osoba.</t>
  </si>
  <si>
    <t>Sredstva za realizaciju ovog programa planirana su na bazi  procijenjenog broja učenika koji će koristiti prehranu i cijene obroka.</t>
  </si>
  <si>
    <t>Ravnateljica:</t>
  </si>
  <si>
    <t>_____________________________</t>
  </si>
  <si>
    <t>Program se realizira kroz nastavni sadržaj, sportsko-rekreacijski sadržaj i slobodno vrijeme.</t>
  </si>
  <si>
    <t>Sredstva  su planirani na bazi broja učenika 4.ih razreda koji će u planiranom razdoblju ići u ŠUP i cijene smještaja  (roditelj)</t>
  </si>
  <si>
    <t>Podizanje kvalitete provedbe Programa koji ima važnu odgojo-obrazovnu zadaću te zadovoljstvo učenja i uenika nakon realizacije .</t>
  </si>
  <si>
    <t>Godišnji nastavni plan i program, Školski kurikulum.</t>
  </si>
  <si>
    <t>Osigurati sredstva za hitne intervencije na školskim instalacijama i hitne popravke na opremi škole, osigurati imovinu škole te izvršiti nabavu nove opreme koja je prijeko potrebna zbog zastarjelosti ili zamijeniti dotrajalu s novom.</t>
  </si>
  <si>
    <t>Škola potražuje sredstva za hitne intervencije preko zahtjeva Županijskom uredu za obrazovanje i kulturu Vukovarsko-srijemske županije, koji u što kraćem roku osigurava sredstva kako bi se nesmetano odvijao rad škole, preko zahtjeva za odobrenjem sredstava traži se i nabava nove opreme.</t>
  </si>
  <si>
    <t>Financiranje prema kriteriju stvarnog izdatka, Odluka Vukovarsko-srijemske županije o kriterijima i mjerilima za financiranje materijalnih i financijskih izdataka, te rashoda
za tekuće i investicijsko održavanje osnovnih škola u 2021. godini, Plan nabave</t>
  </si>
  <si>
    <t>Razlog  povećanja u odnosu na prošlogodišnje projekcije je planiranje nabavke kuhinjske opreme (frižidera i sl. )</t>
  </si>
  <si>
    <t>Osnovni cilj je osigurati financiranje minimalnog financijskog standarda u odgoju i obrazovanju, stjecanje šireg općeg obrazovanja osiguravanjem zadovoljavajućih prostornih uvjeta i  opremljenosti škole za što kvalitetniji odgojno-obrazovni proces. Cilj je također postizanje što boljeg uspjeha kod učenika što se postiže osiguravanjem kvalitete programa prema potrebama i interesima učenika i kontinuiranim  stručnim usavršavanjem  i  osposobljavanjem  nastavnog osoblja .</t>
  </si>
  <si>
    <t>Program će se realizirati izvođenjem redovne, dodatne, dopunske i izborne nastave te izvannastavnim aktivnostima koji će učenicima kao korisnicima usluga pridonjeti kvaliteti učenja</t>
  </si>
  <si>
    <t>Zakon o odgoju i obrazovanju u osnovnim i srednjim školama, Godišnji kurikulum i godišnji plan i program rada za školsku godinu 2021/2022; Odluka Vukovarsko-srijemske županije o kriterijima i mjerilima za financiranje materijalnih i financijskih izdataka, te rashoda
za tekuće i investicijsko održavanje osnovnih škola u 2021. godini, Financijski plan 2022-2024.; Plan nabave.</t>
  </si>
  <si>
    <t>Osigurati financijska sredstva za nabavu besplatnih udžbenika i drugih obrazovnih materijala iz državnog proračuna.</t>
  </si>
  <si>
    <t>Kvaliteta učenja, kvalitetniji odgojno-obrazovni proces te zadovoljstvo roditelja i učenika posebice onih  težeg materijalnog stanja.</t>
  </si>
  <si>
    <t>Vukovarsko-srijemska županija, prehrana učenika koja se provodi preko projekta „Osiguravanje školske prehrane za djecu u riziku od siromaštva“ „Užina za sve VI“, Plan nabave, Zakon o javnoj nabavi, Uredba o nabavi roba, radova i usluga male vrijednosti- bagatelne nabave temeljem kojih je škola u mogućnosti izabrati najpovoljnijeg dobavljača za nabavu potrebnih namirnica.</t>
  </si>
  <si>
    <t>Školska shema 2021.-2022. Vukovarsko-srijemska županija, Pravilnik o Školskoj shemi voća i povrća te mlijeka i mliječnih proizvoda</t>
  </si>
  <si>
    <t>Postrojenje i oprema</t>
  </si>
  <si>
    <t>KLASA: 400-02/20-01/03</t>
  </si>
  <si>
    <t>URBROJ: 2188-88-01-20-1</t>
  </si>
  <si>
    <t>Ukupno prihodi i primici za 2023.</t>
  </si>
  <si>
    <t>Ukupno prihodi i primici za 2024.</t>
  </si>
  <si>
    <t>Nema znatnih odstupanja.</t>
  </si>
  <si>
    <t>Čakovci, 21.12.2021. godine</t>
  </si>
  <si>
    <t>Kao pokazatelj uspješnosti  može se uzeti  konstantno očuvanje kvalitete i učinkovitosti obrazovanja, razina kreativnosti i sposobnosti te na kraju uspjeh učenika preko organiziranih slobodnih aktivnosti, dodatne i dopunske nastave, izvannastavnih aktivnosti te uspjeh učenika na natjecanjima.</t>
  </si>
  <si>
    <t>Program javnih potreba u osnovnom odgoju i obrazovanju-financiranje pojačanog standarda- nabava udžbenika/drugih obrazovnih materijala  sukladno osiguranim sredstvima u državnom proračunu, Odluka MZO o nabavi besplatnih udžbenika  iz DP, Kurikularna reforma.</t>
  </si>
  <si>
    <t>Zbog trenutne epidemiloške situacije program nije realiziran u prošloj godini.</t>
  </si>
  <si>
    <t>Škola je preko ŽU potvrđuje sudjelovanje u Shemi "školsko voće" i "Školsko mlijeko" te s dobavljačem  sklapa Ugovor o isporuci istog. Zaprimljeno voće dijeli se svim učenicima I-VIII. razreda jednom u tjednu, a mlijeko učenicima I-IV. razreda također jednom tjedno</t>
  </si>
  <si>
    <r>
      <t>U okviru planiranih sredstava nastojat će se osigurati pripremu mliječnih obroka u školskoj kuhinji za cca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21 učenika</t>
    </r>
    <r>
      <rPr>
        <sz val="10"/>
        <color rgb="FFFF0000"/>
        <rFont val="Times New Roman"/>
        <family val="1"/>
        <charset val="238"/>
      </rPr>
      <t>.</t>
    </r>
    <r>
      <rPr>
        <sz val="10"/>
        <color indexed="8"/>
        <rFont val="Times New Roman"/>
        <family val="1"/>
        <charset val="238"/>
      </rPr>
      <t xml:space="preserve"> </t>
    </r>
  </si>
  <si>
    <r>
      <t xml:space="preserve">SAŽETAK DJELOKRUGA: </t>
    </r>
    <r>
      <rPr>
        <sz val="10"/>
        <color indexed="8"/>
        <rFont val="Times New Roman"/>
        <family val="1"/>
        <charset val="238"/>
      </rPr>
      <t xml:space="preserve">Osnovna škola Čakovci provodi program osnovnoškolskog obrazovanja, u matičnoj školi  Čakovci te u područnim školama Berak, Mikluševci i Tompojevci. U područnoj školi Bokšić održava se predškola u trajanju od </t>
    </r>
    <r>
      <rPr>
        <sz val="10"/>
        <rFont val="Times New Roman"/>
        <family val="1"/>
        <charset val="238"/>
      </rPr>
      <t xml:space="preserve">250 </t>
    </r>
    <r>
      <rPr>
        <sz val="10"/>
        <color indexed="8"/>
        <rFont val="Times New Roman"/>
        <family val="1"/>
        <charset val="238"/>
      </rPr>
      <t xml:space="preserve">nastavnih sati.
Nastava je organizirana u jutarnjoj smjeni, u obliku redovne, izborne, dodatne i dopunske nastave. Nastava se izvodi prema nastavnim planovima i programima, koje je donijelo Ministarstvo znanosti i obrazovanja  te po Godišnjem planu i programu rada škole te Školskom kurikulumu za školsku godinu 2021./2022.
</t>
    </r>
    <r>
      <rPr>
        <sz val="10"/>
        <rFont val="Times New Roman"/>
        <family val="1"/>
        <charset val="238"/>
      </rPr>
      <t>Školu polazi 54 učenika u 9 razrednih odjela. U školi radi 5 učitelja razredne nastave, 18 učitelja predmetne nastave, ravnateljica i 2 stručna suradnika, 2 administrativna djelatnika te 5 djelatnika pomoćnog i tehničkog osoblja.</t>
    </r>
    <r>
      <rPr>
        <sz val="10"/>
        <color rgb="FFFF0000"/>
        <rFont val="Times New Roman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</si>
</sst>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8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26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18" borderId="1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1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7" fillId="0" borderId="0" xfId="0" quotePrefix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6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 wrapText="1"/>
    </xf>
    <xf numFmtId="0" fontId="26" fillId="0" borderId="0" xfId="0" quotePrefix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quotePrefix="1" applyNumberFormat="1" applyFont="1" applyFill="1" applyBorder="1" applyAlignment="1" applyProtection="1">
      <alignment horizontal="center" vertical="center"/>
    </xf>
    <xf numFmtId="3" fontId="29" fillId="0" borderId="0" xfId="0" applyNumberFormat="1" applyFont="1" applyFill="1" applyBorder="1" applyAlignment="1" applyProtection="1"/>
    <xf numFmtId="0" fontId="26" fillId="0" borderId="12" xfId="0" quotePrefix="1" applyFont="1" applyBorder="1" applyAlignment="1">
      <alignment horizontal="left" vertical="center" wrapText="1"/>
    </xf>
    <xf numFmtId="0" fontId="26" fillId="0" borderId="12" xfId="0" quotePrefix="1" applyFont="1" applyBorder="1" applyAlignment="1">
      <alignment horizontal="center" vertical="center" wrapText="1"/>
    </xf>
    <xf numFmtId="0" fontId="23" fillId="0" borderId="12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3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3" fillId="0" borderId="0" xfId="0" quotePrefix="1" applyNumberFormat="1" applyFont="1" applyFill="1" applyBorder="1" applyAlignment="1" applyProtection="1">
      <alignment horizontal="left" wrapText="1"/>
    </xf>
    <xf numFmtId="3" fontId="23" fillId="0" borderId="0" xfId="0" applyNumberFormat="1" applyFont="1" applyFill="1" applyBorder="1" applyAlignment="1" applyProtection="1"/>
    <xf numFmtId="0" fontId="30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quotePrefix="1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wrapText="1"/>
    </xf>
    <xf numFmtId="0" fontId="30" fillId="0" borderId="13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center" wrapText="1"/>
    </xf>
    <xf numFmtId="0" fontId="30" fillId="0" borderId="12" xfId="0" quotePrefix="1" applyNumberFormat="1" applyFont="1" applyFill="1" applyBorder="1" applyAlignment="1" applyProtection="1">
      <alignment horizontal="left"/>
    </xf>
    <xf numFmtId="0" fontId="23" fillId="0" borderId="10" xfId="0" applyNumberFormat="1" applyFont="1" applyFill="1" applyBorder="1" applyAlignment="1" applyProtection="1">
      <alignment horizont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right"/>
    </xf>
    <xf numFmtId="0" fontId="24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5" xfId="0" applyNumberFormat="1" applyFont="1" applyFill="1" applyBorder="1" applyAlignment="1">
      <alignment horizontal="right" vertical="top" wrapText="1"/>
    </xf>
    <xf numFmtId="1" fontId="19" fillId="19" borderId="16" xfId="0" applyNumberFormat="1" applyFont="1" applyFill="1" applyBorder="1" applyAlignment="1">
      <alignment horizontal="left" wrapText="1"/>
    </xf>
    <xf numFmtId="1" fontId="19" fillId="0" borderId="15" xfId="0" applyNumberFormat="1" applyFont="1" applyFill="1" applyBorder="1" applyAlignment="1">
      <alignment horizontal="right" vertical="top" wrapText="1"/>
    </xf>
    <xf numFmtId="1" fontId="19" fillId="0" borderId="16" xfId="0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0" fontId="33" fillId="20" borderId="13" xfId="0" applyFont="1" applyFill="1" applyBorder="1" applyAlignment="1">
      <alignment horizontal="left"/>
    </xf>
    <xf numFmtId="3" fontId="30" fillId="20" borderId="10" xfId="0" applyNumberFormat="1" applyFont="1" applyFill="1" applyBorder="1" applyAlignment="1">
      <alignment horizontal="right"/>
    </xf>
    <xf numFmtId="3" fontId="30" fillId="20" borderId="10" xfId="0" applyNumberFormat="1" applyFont="1" applyFill="1" applyBorder="1" applyAlignment="1" applyProtection="1">
      <alignment horizontal="right" wrapText="1"/>
    </xf>
    <xf numFmtId="0" fontId="18" fillId="20" borderId="12" xfId="0" applyNumberFormat="1" applyFont="1" applyFill="1" applyBorder="1" applyAlignment="1" applyProtection="1"/>
    <xf numFmtId="3" fontId="30" fillId="0" borderId="10" xfId="0" applyNumberFormat="1" applyFont="1" applyFill="1" applyBorder="1" applyAlignment="1">
      <alignment horizontal="right"/>
    </xf>
    <xf numFmtId="3" fontId="30" fillId="21" borderId="13" xfId="0" quotePrefix="1" applyNumberFormat="1" applyFont="1" applyFill="1" applyBorder="1" applyAlignment="1">
      <alignment horizontal="right"/>
    </xf>
    <xf numFmtId="3" fontId="30" fillId="21" borderId="10" xfId="0" applyNumberFormat="1" applyFont="1" applyFill="1" applyBorder="1" applyAlignment="1" applyProtection="1">
      <alignment horizontal="right" wrapText="1"/>
    </xf>
    <xf numFmtId="3" fontId="30" fillId="20" borderId="13" xfId="0" quotePrefix="1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3" fillId="0" borderId="17" xfId="0" applyNumberFormat="1" applyFont="1" applyFill="1" applyBorder="1" applyAlignment="1" applyProtection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3" fillId="18" borderId="12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/>
    </xf>
    <xf numFmtId="0" fontId="22" fillId="0" borderId="21" xfId="0" applyNumberFormat="1" applyFont="1" applyFill="1" applyBorder="1" applyAlignment="1" applyProtection="1">
      <alignment wrapText="1"/>
    </xf>
    <xf numFmtId="0" fontId="22" fillId="0" borderId="21" xfId="0" applyNumberFormat="1" applyFont="1" applyFill="1" applyBorder="1" applyAlignment="1" applyProtection="1"/>
    <xf numFmtId="0" fontId="22" fillId="0" borderId="23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wrapText="1"/>
    </xf>
    <xf numFmtId="0" fontId="22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left"/>
    </xf>
    <xf numFmtId="0" fontId="23" fillId="0" borderId="23" xfId="0" applyNumberFormat="1" applyFont="1" applyFill="1" applyBorder="1" applyAlignment="1" applyProtection="1">
      <alignment wrapText="1"/>
    </xf>
    <xf numFmtId="0" fontId="23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center"/>
    </xf>
    <xf numFmtId="0" fontId="23" fillId="0" borderId="21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/>
    <xf numFmtId="1" fontId="18" fillId="0" borderId="24" xfId="0" applyNumberFormat="1" applyFont="1" applyBorder="1" applyAlignment="1">
      <alignment horizontal="left" wrapText="1"/>
    </xf>
    <xf numFmtId="3" fontId="18" fillId="0" borderId="25" xfId="0" applyNumberFormat="1" applyFont="1" applyBorder="1" applyAlignment="1">
      <alignment horizontal="center" vertical="center" wrapText="1"/>
    </xf>
    <xf numFmtId="3" fontId="18" fillId="0" borderId="26" xfId="0" applyNumberFormat="1" applyFont="1" applyBorder="1"/>
    <xf numFmtId="3" fontId="18" fillId="0" borderId="26" xfId="0" applyNumberFormat="1" applyFont="1" applyBorder="1" applyAlignment="1">
      <alignment horizontal="center" wrapText="1"/>
    </xf>
    <xf numFmtId="3" fontId="18" fillId="0" borderId="26" xfId="0" applyNumberFormat="1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1" fontId="18" fillId="0" borderId="29" xfId="0" applyNumberFormat="1" applyFont="1" applyBorder="1" applyAlignment="1">
      <alignment horizontal="left" wrapText="1"/>
    </xf>
    <xf numFmtId="3" fontId="18" fillId="0" borderId="30" xfId="0" applyNumberFormat="1" applyFont="1" applyBorder="1"/>
    <xf numFmtId="3" fontId="18" fillId="0" borderId="31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1" fontId="18" fillId="0" borderId="34" xfId="0" applyNumberFormat="1" applyFont="1" applyBorder="1" applyAlignment="1">
      <alignment wrapText="1"/>
    </xf>
    <xf numFmtId="3" fontId="18" fillId="0" borderId="35" xfId="0" applyNumberFormat="1" applyFont="1" applyBorder="1"/>
    <xf numFmtId="3" fontId="18" fillId="0" borderId="36" xfId="0" applyNumberFormat="1" applyFont="1" applyBorder="1"/>
    <xf numFmtId="3" fontId="18" fillId="0" borderId="37" xfId="0" applyNumberFormat="1" applyFont="1" applyBorder="1"/>
    <xf numFmtId="3" fontId="18" fillId="0" borderId="38" xfId="0" applyNumberFormat="1" applyFont="1" applyBorder="1"/>
    <xf numFmtId="3" fontId="19" fillId="0" borderId="18" xfId="0" applyNumberFormat="1" applyFont="1" applyBorder="1"/>
    <xf numFmtId="3" fontId="19" fillId="0" borderId="19" xfId="0" applyNumberFormat="1" applyFont="1" applyBorder="1"/>
    <xf numFmtId="3" fontId="19" fillId="0" borderId="20" xfId="0" applyNumberFormat="1" applyFont="1" applyBorder="1"/>
    <xf numFmtId="1" fontId="18" fillId="0" borderId="39" xfId="0" applyNumberFormat="1" applyFont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" fontId="23" fillId="0" borderId="23" xfId="0" applyNumberFormat="1" applyFont="1" applyFill="1" applyBorder="1" applyAlignment="1" applyProtection="1"/>
    <xf numFmtId="4" fontId="22" fillId="0" borderId="23" xfId="0" applyNumberFormat="1" applyFont="1" applyFill="1" applyBorder="1" applyAlignment="1" applyProtection="1"/>
    <xf numFmtId="1" fontId="18" fillId="0" borderId="48" xfId="0" applyNumberFormat="1" applyFont="1" applyBorder="1" applyAlignment="1">
      <alignment horizontal="left" wrapText="1"/>
    </xf>
    <xf numFmtId="3" fontId="18" fillId="0" borderId="49" xfId="0" applyNumberFormat="1" applyFont="1" applyBorder="1" applyAlignment="1">
      <alignment horizontal="center" vertical="center" wrapText="1"/>
    </xf>
    <xf numFmtId="3" fontId="18" fillId="0" borderId="50" xfId="0" applyNumberFormat="1" applyFont="1" applyBorder="1"/>
    <xf numFmtId="3" fontId="18" fillId="0" borderId="50" xfId="0" applyNumberFormat="1" applyFont="1" applyBorder="1" applyAlignment="1">
      <alignment horizontal="center" wrapText="1"/>
    </xf>
    <xf numFmtId="3" fontId="18" fillId="0" borderId="50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center" vertical="center" wrapText="1"/>
    </xf>
    <xf numFmtId="3" fontId="18" fillId="0" borderId="52" xfId="0" applyNumberFormat="1" applyFont="1" applyBorder="1" applyAlignment="1">
      <alignment horizontal="center" vertical="center" wrapText="1"/>
    </xf>
    <xf numFmtId="0" fontId="22" fillId="0" borderId="22" xfId="0" applyNumberFormat="1" applyFont="1" applyFill="1" applyBorder="1" applyAlignment="1" applyProtection="1">
      <alignment horizontal="center"/>
    </xf>
    <xf numFmtId="4" fontId="22" fillId="0" borderId="22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/>
    <xf numFmtId="4" fontId="23" fillId="0" borderId="22" xfId="0" applyNumberFormat="1" applyFont="1" applyFill="1" applyBorder="1" applyAlignment="1" applyProtection="1"/>
    <xf numFmtId="3" fontId="18" fillId="0" borderId="26" xfId="0" applyNumberFormat="1" applyFont="1" applyBorder="1" applyAlignment="1">
      <alignment horizontal="center"/>
    </xf>
    <xf numFmtId="3" fontId="18" fillId="0" borderId="50" xfId="0" applyNumberFormat="1" applyFont="1" applyBorder="1" applyAlignment="1">
      <alignment horizontal="center"/>
    </xf>
    <xf numFmtId="3" fontId="18" fillId="0" borderId="30" xfId="0" applyNumberFormat="1" applyFont="1" applyBorder="1" applyAlignment="1">
      <alignment horizontal="center"/>
    </xf>
    <xf numFmtId="3" fontId="18" fillId="0" borderId="31" xfId="0" applyNumberFormat="1" applyFont="1" applyBorder="1" applyAlignment="1">
      <alignment horizontal="center"/>
    </xf>
    <xf numFmtId="3" fontId="18" fillId="0" borderId="32" xfId="0" applyNumberFormat="1" applyFont="1" applyBorder="1" applyAlignment="1">
      <alignment horizontal="center"/>
    </xf>
    <xf numFmtId="3" fontId="18" fillId="0" borderId="33" xfId="0" applyNumberFormat="1" applyFont="1" applyBorder="1" applyAlignment="1">
      <alignment horizontal="center"/>
    </xf>
    <xf numFmtId="3" fontId="18" fillId="0" borderId="35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3" fontId="18" fillId="0" borderId="37" xfId="0" applyNumberFormat="1" applyFont="1" applyBorder="1" applyAlignment="1">
      <alignment horizontal="center"/>
    </xf>
    <xf numFmtId="3" fontId="18" fillId="0" borderId="38" xfId="0" applyNumberFormat="1" applyFont="1" applyBorder="1" applyAlignment="1">
      <alignment horizontal="center"/>
    </xf>
    <xf numFmtId="3" fontId="18" fillId="0" borderId="40" xfId="0" applyNumberFormat="1" applyFont="1" applyBorder="1" applyAlignment="1">
      <alignment horizontal="center"/>
    </xf>
    <xf numFmtId="3" fontId="18" fillId="0" borderId="41" xfId="0" applyNumberFormat="1" applyFont="1" applyBorder="1" applyAlignment="1">
      <alignment horizontal="center"/>
    </xf>
    <xf numFmtId="3" fontId="18" fillId="0" borderId="42" xfId="0" applyNumberFormat="1" applyFont="1" applyBorder="1" applyAlignment="1">
      <alignment horizontal="center"/>
    </xf>
    <xf numFmtId="3" fontId="18" fillId="0" borderId="43" xfId="0" applyNumberFormat="1" applyFont="1" applyBorder="1" applyAlignment="1">
      <alignment horizontal="center"/>
    </xf>
    <xf numFmtId="4" fontId="22" fillId="0" borderId="0" xfId="0" applyNumberFormat="1" applyFont="1" applyFill="1" applyBorder="1" applyAlignment="1" applyProtection="1"/>
    <xf numFmtId="0" fontId="22" fillId="0" borderId="53" xfId="0" applyNumberFormat="1" applyFont="1" applyFill="1" applyBorder="1" applyAlignment="1" applyProtection="1">
      <alignment horizontal="center"/>
    </xf>
    <xf numFmtId="0" fontId="22" fillId="0" borderId="53" xfId="0" applyNumberFormat="1" applyFont="1" applyFill="1" applyBorder="1" applyAlignment="1" applyProtection="1">
      <alignment wrapText="1"/>
    </xf>
    <xf numFmtId="4" fontId="22" fillId="0" borderId="53" xfId="0" applyNumberFormat="1" applyFont="1" applyFill="1" applyBorder="1" applyAlignment="1" applyProtection="1"/>
    <xf numFmtId="0" fontId="23" fillId="0" borderId="53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35" fillId="0" borderId="23" xfId="0" applyNumberFormat="1" applyFont="1" applyFill="1" applyBorder="1" applyAlignment="1" applyProtection="1">
      <alignment wrapText="1"/>
    </xf>
    <xf numFmtId="4" fontId="35" fillId="0" borderId="22" xfId="0" applyNumberFormat="1" applyFont="1" applyFill="1" applyBorder="1" applyAlignment="1" applyProtection="1"/>
    <xf numFmtId="0" fontId="23" fillId="0" borderId="53" xfId="0" applyNumberFormat="1" applyFont="1" applyFill="1" applyBorder="1" applyAlignment="1" applyProtection="1">
      <alignment horizontal="center"/>
    </xf>
    <xf numFmtId="0" fontId="22" fillId="0" borderId="53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0" fontId="43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45" fillId="0" borderId="0" xfId="0" applyNumberFormat="1" applyFont="1" applyFill="1" applyBorder="1" applyAlignment="1" applyProtection="1"/>
    <xf numFmtId="0" fontId="47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49" fillId="0" borderId="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4" fillId="0" borderId="0" xfId="0" quotePrefix="1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3" fillId="0" borderId="13" xfId="0" applyNumberFormat="1" applyFont="1" applyFill="1" applyBorder="1" applyAlignment="1" applyProtection="1">
      <alignment horizontal="left" wrapText="1"/>
    </xf>
    <xf numFmtId="0" fontId="34" fillId="0" borderId="12" xfId="0" applyNumberFormat="1" applyFont="1" applyFill="1" applyBorder="1" applyAlignment="1" applyProtection="1">
      <alignment wrapText="1"/>
    </xf>
    <xf numFmtId="0" fontId="33" fillId="20" borderId="13" xfId="0" quotePrefix="1" applyNumberFormat="1" applyFont="1" applyFill="1" applyBorder="1" applyAlignment="1" applyProtection="1">
      <alignment horizontal="left" wrapText="1"/>
    </xf>
    <xf numFmtId="0" fontId="34" fillId="20" borderId="12" xfId="0" applyNumberFormat="1" applyFont="1" applyFill="1" applyBorder="1" applyAlignment="1" applyProtection="1">
      <alignment wrapText="1"/>
    </xf>
    <xf numFmtId="0" fontId="33" fillId="0" borderId="13" xfId="0" quotePrefix="1" applyNumberFormat="1" applyFont="1" applyFill="1" applyBorder="1" applyAlignment="1" applyProtection="1">
      <alignment horizontal="left" wrapText="1"/>
    </xf>
    <xf numFmtId="0" fontId="30" fillId="20" borderId="13" xfId="0" applyNumberFormat="1" applyFont="1" applyFill="1" applyBorder="1" applyAlignment="1" applyProtection="1">
      <alignment horizontal="left" wrapText="1"/>
    </xf>
    <xf numFmtId="0" fontId="30" fillId="20" borderId="12" xfId="0" applyNumberFormat="1" applyFont="1" applyFill="1" applyBorder="1" applyAlignment="1" applyProtection="1">
      <alignment horizontal="left" wrapText="1"/>
    </xf>
    <xf numFmtId="0" fontId="30" fillId="20" borderId="44" xfId="0" applyNumberFormat="1" applyFont="1" applyFill="1" applyBorder="1" applyAlignment="1" applyProtection="1">
      <alignment horizontal="left" wrapText="1"/>
    </xf>
    <xf numFmtId="0" fontId="36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33" fillId="20" borderId="13" xfId="0" applyNumberFormat="1" applyFont="1" applyFill="1" applyBorder="1" applyAlignment="1" applyProtection="1">
      <alignment horizontal="left" wrapText="1"/>
    </xf>
    <xf numFmtId="0" fontId="18" fillId="20" borderId="12" xfId="0" applyNumberFormat="1" applyFont="1" applyFill="1" applyBorder="1" applyAlignment="1" applyProtection="1"/>
    <xf numFmtId="0" fontId="18" fillId="0" borderId="12" xfId="0" applyNumberFormat="1" applyFont="1" applyFill="1" applyBorder="1" applyAlignment="1" applyProtection="1"/>
    <xf numFmtId="0" fontId="33" fillId="0" borderId="13" xfId="0" quotePrefix="1" applyFont="1" applyFill="1" applyBorder="1" applyAlignment="1">
      <alignment horizontal="left"/>
    </xf>
    <xf numFmtId="0" fontId="18" fillId="0" borderId="12" xfId="0" applyNumberFormat="1" applyFont="1" applyFill="1" applyBorder="1" applyAlignment="1" applyProtection="1">
      <alignment wrapText="1"/>
    </xf>
    <xf numFmtId="0" fontId="33" fillId="0" borderId="13" xfId="0" quotePrefix="1" applyFont="1" applyBorder="1" applyAlignment="1">
      <alignment horizontal="left"/>
    </xf>
    <xf numFmtId="0" fontId="30" fillId="21" borderId="13" xfId="0" applyNumberFormat="1" applyFont="1" applyFill="1" applyBorder="1" applyAlignment="1" applyProtection="1">
      <alignment horizontal="left" wrapText="1"/>
    </xf>
    <xf numFmtId="0" fontId="30" fillId="21" borderId="12" xfId="0" applyNumberFormat="1" applyFont="1" applyFill="1" applyBorder="1" applyAlignment="1" applyProtection="1">
      <alignment horizontal="left" wrapText="1"/>
    </xf>
    <xf numFmtId="0" fontId="30" fillId="21" borderId="44" xfId="0" applyNumberFormat="1" applyFont="1" applyFill="1" applyBorder="1" applyAlignment="1" applyProtection="1">
      <alignment horizontal="left" wrapText="1"/>
    </xf>
    <xf numFmtId="0" fontId="24" fillId="0" borderId="17" xfId="0" quotePrefix="1" applyNumberFormat="1" applyFont="1" applyFill="1" applyBorder="1" applyAlignment="1" applyProtection="1">
      <alignment horizontal="left" wrapText="1"/>
    </xf>
    <xf numFmtId="0" fontId="31" fillId="0" borderId="17" xfId="0" applyNumberFormat="1" applyFont="1" applyFill="1" applyBorder="1" applyAlignment="1" applyProtection="1">
      <alignment wrapText="1"/>
    </xf>
    <xf numFmtId="0" fontId="33" fillId="0" borderId="45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3" fontId="19" fillId="0" borderId="45" xfId="0" applyNumberFormat="1" applyFont="1" applyBorder="1" applyAlignment="1">
      <alignment horizontal="center"/>
    </xf>
    <xf numFmtId="3" fontId="19" fillId="0" borderId="46" xfId="0" applyNumberFormat="1" applyFont="1" applyBorder="1" applyAlignment="1">
      <alignment horizontal="center"/>
    </xf>
    <xf numFmtId="3" fontId="19" fillId="0" borderId="47" xfId="0" applyNumberFormat="1" applyFont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4" fontId="22" fillId="0" borderId="0" xfId="0" applyNumberFormat="1" applyFont="1" applyFill="1" applyBorder="1" applyAlignment="1" applyProtection="1">
      <alignment horizontal="center"/>
    </xf>
    <xf numFmtId="4" fontId="22" fillId="0" borderId="54" xfId="0" applyNumberFormat="1" applyFont="1" applyFill="1" applyBorder="1" applyAlignment="1" applyProtection="1">
      <alignment horizontal="center"/>
    </xf>
    <xf numFmtId="0" fontId="21" fillId="0" borderId="59" xfId="0" applyNumberFormat="1" applyFont="1" applyFill="1" applyBorder="1" applyAlignment="1" applyProtection="1">
      <alignment vertical="top" wrapText="1"/>
    </xf>
    <xf numFmtId="0" fontId="21" fillId="0" borderId="61" xfId="0" applyNumberFormat="1" applyFont="1" applyFill="1" applyBorder="1" applyAlignment="1" applyProtection="1">
      <alignment vertical="top" wrapText="1"/>
    </xf>
    <xf numFmtId="0" fontId="21" fillId="0" borderId="57" xfId="0" applyNumberFormat="1" applyFont="1" applyFill="1" applyBorder="1" applyAlignment="1" applyProtection="1">
      <alignment vertical="top" wrapText="1"/>
    </xf>
    <xf numFmtId="0" fontId="43" fillId="0" borderId="60" xfId="0" applyNumberFormat="1" applyFont="1" applyFill="1" applyBorder="1" applyAlignment="1" applyProtection="1">
      <alignment vertical="top" wrapText="1"/>
    </xf>
    <xf numFmtId="0" fontId="44" fillId="0" borderId="62" xfId="0" applyNumberFormat="1" applyFont="1" applyFill="1" applyBorder="1" applyAlignment="1" applyProtection="1">
      <alignment vertical="top" wrapText="1"/>
    </xf>
    <xf numFmtId="0" fontId="44" fillId="0" borderId="58" xfId="0" applyNumberFormat="1" applyFont="1" applyFill="1" applyBorder="1" applyAlignment="1" applyProtection="1">
      <alignment vertical="top" wrapText="1"/>
    </xf>
    <xf numFmtId="0" fontId="43" fillId="0" borderId="62" xfId="0" applyNumberFormat="1" applyFont="1" applyFill="1" applyBorder="1" applyAlignment="1" applyProtection="1">
      <alignment vertical="top" wrapText="1"/>
    </xf>
    <xf numFmtId="0" fontId="43" fillId="0" borderId="58" xfId="0" applyNumberFormat="1" applyFont="1" applyFill="1" applyBorder="1" applyAlignment="1" applyProtection="1">
      <alignment vertical="top" wrapText="1"/>
    </xf>
    <xf numFmtId="0" fontId="21" fillId="0" borderId="63" xfId="0" applyNumberFormat="1" applyFont="1" applyFill="1" applyBorder="1" applyAlignment="1" applyProtection="1">
      <alignment vertical="top" wrapText="1"/>
    </xf>
    <xf numFmtId="0" fontId="44" fillId="0" borderId="64" xfId="0" applyNumberFormat="1" applyFont="1" applyFill="1" applyBorder="1" applyAlignment="1" applyProtection="1">
      <alignment vertical="top" wrapText="1"/>
    </xf>
    <xf numFmtId="0" fontId="21" fillId="0" borderId="55" xfId="0" applyNumberFormat="1" applyFont="1" applyFill="1" applyBorder="1" applyAlignment="1" applyProtection="1">
      <alignment vertical="top" wrapText="1"/>
    </xf>
    <xf numFmtId="0" fontId="42" fillId="0" borderId="56" xfId="0" applyNumberFormat="1" applyFont="1" applyFill="1" applyBorder="1" applyAlignment="1" applyProtection="1">
      <alignment vertical="top" wrapText="1"/>
    </xf>
    <xf numFmtId="0" fontId="42" fillId="0" borderId="58" xfId="0" applyNumberFormat="1" applyFont="1" applyFill="1" applyBorder="1" applyAlignment="1" applyProtection="1">
      <alignment vertical="top" wrapText="1"/>
    </xf>
    <xf numFmtId="0" fontId="50" fillId="0" borderId="60" xfId="0" applyNumberFormat="1" applyFont="1" applyFill="1" applyBorder="1" applyAlignment="1" applyProtection="1">
      <alignment vertical="top" wrapText="1"/>
    </xf>
    <xf numFmtId="0" fontId="50" fillId="0" borderId="62" xfId="0" applyNumberFormat="1" applyFont="1" applyFill="1" applyBorder="1" applyAlignment="1" applyProtection="1">
      <alignment vertical="top" wrapText="1"/>
    </xf>
    <xf numFmtId="0" fontId="50" fillId="0" borderId="58" xfId="0" applyNumberFormat="1" applyFont="1" applyFill="1" applyBorder="1" applyAlignment="1" applyProtection="1">
      <alignment vertical="top" wrapText="1"/>
    </xf>
    <xf numFmtId="0" fontId="48" fillId="0" borderId="0" xfId="0" applyNumberFormat="1" applyFont="1" applyFill="1" applyBorder="1" applyAlignment="1" applyProtection="1">
      <alignment horizontal="center"/>
    </xf>
    <xf numFmtId="0" fontId="45" fillId="0" borderId="0" xfId="0" applyNumberFormat="1" applyFont="1" applyFill="1" applyBorder="1" applyAlignment="1" applyProtection="1">
      <alignment horizontal="left" wrapText="1"/>
    </xf>
    <xf numFmtId="0" fontId="43" fillId="0" borderId="0" xfId="0" applyNumberFormat="1" applyFont="1" applyFill="1" applyBorder="1" applyAlignment="1" applyProtection="1">
      <alignment horizontal="left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686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687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 macro="" textlink="">
      <xdr:nvSpPr>
        <xdr:cNvPr id="2688" name="Line 1"/>
        <xdr:cNvSpPr>
          <a:spLocks noChangeShapeType="1"/>
        </xdr:cNvSpPr>
      </xdr:nvSpPr>
      <xdr:spPr bwMode="auto">
        <a:xfrm>
          <a:off x="19050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 macro="" textlink="">
      <xdr:nvSpPr>
        <xdr:cNvPr id="2689" name="Line 2"/>
        <xdr:cNvSpPr>
          <a:spLocks noChangeShapeType="1"/>
        </xdr:cNvSpPr>
      </xdr:nvSpPr>
      <xdr:spPr bwMode="auto">
        <a:xfrm>
          <a:off x="9525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 macro="" textlink="">
      <xdr:nvSpPr>
        <xdr:cNvPr id="2690" name="Line 1"/>
        <xdr:cNvSpPr>
          <a:spLocks noChangeShapeType="1"/>
        </xdr:cNvSpPr>
      </xdr:nvSpPr>
      <xdr:spPr bwMode="auto">
        <a:xfrm>
          <a:off x="19050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 macro="" textlink="">
      <xdr:nvSpPr>
        <xdr:cNvPr id="2691" name="Line 2"/>
        <xdr:cNvSpPr>
          <a:spLocks noChangeShapeType="1"/>
        </xdr:cNvSpPr>
      </xdr:nvSpPr>
      <xdr:spPr bwMode="auto">
        <a:xfrm>
          <a:off x="9525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K45"/>
  <sheetViews>
    <sheetView view="pageBreakPreview" zoomScaleSheetLayoutView="100" workbookViewId="0">
      <selection activeCell="H9" sqref="H9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0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 x14ac:dyDescent="0.25">
      <c r="A2" s="184"/>
      <c r="B2" s="184"/>
      <c r="C2" s="184"/>
      <c r="D2" s="184"/>
      <c r="E2" s="184"/>
      <c r="F2" s="184"/>
      <c r="G2" s="184"/>
      <c r="H2" s="184"/>
    </row>
    <row r="3" spans="1:10" ht="48" customHeight="1" x14ac:dyDescent="0.2">
      <c r="A3" s="185" t="s">
        <v>62</v>
      </c>
      <c r="B3" s="185"/>
      <c r="C3" s="185"/>
      <c r="D3" s="185"/>
      <c r="E3" s="185"/>
      <c r="F3" s="185"/>
      <c r="G3" s="185"/>
      <c r="H3" s="185"/>
    </row>
    <row r="4" spans="1:10" s="48" customFormat="1" ht="26.25" customHeight="1" x14ac:dyDescent="0.2">
      <c r="A4" s="185" t="s">
        <v>32</v>
      </c>
      <c r="B4" s="185"/>
      <c r="C4" s="185"/>
      <c r="D4" s="185"/>
      <c r="E4" s="185"/>
      <c r="F4" s="185"/>
      <c r="G4" s="186"/>
      <c r="H4" s="186"/>
    </row>
    <row r="5" spans="1:10" ht="15.75" customHeight="1" x14ac:dyDescent="0.25">
      <c r="A5" s="49"/>
      <c r="B5" s="50"/>
      <c r="C5" s="50"/>
      <c r="D5" s="50"/>
      <c r="E5" s="50"/>
    </row>
    <row r="6" spans="1:10" ht="27.75" customHeight="1" x14ac:dyDescent="0.25">
      <c r="A6" s="51"/>
      <c r="B6" s="52"/>
      <c r="C6" s="52"/>
      <c r="D6" s="53"/>
      <c r="E6" s="54"/>
      <c r="F6" s="55" t="s">
        <v>63</v>
      </c>
      <c r="G6" s="55" t="s">
        <v>64</v>
      </c>
      <c r="H6" s="56" t="s">
        <v>65</v>
      </c>
      <c r="I6" s="57"/>
    </row>
    <row r="7" spans="1:10" ht="27.75" customHeight="1" x14ac:dyDescent="0.25">
      <c r="A7" s="187" t="s">
        <v>33</v>
      </c>
      <c r="B7" s="179"/>
      <c r="C7" s="179"/>
      <c r="D7" s="179"/>
      <c r="E7" s="188"/>
      <c r="F7" s="69">
        <f>+F8+F9</f>
        <v>4337060</v>
      </c>
      <c r="G7" s="69">
        <f>G8+G9</f>
        <v>4337060</v>
      </c>
      <c r="H7" s="69">
        <f>+H8+H9</f>
        <v>4337060</v>
      </c>
      <c r="I7" s="67"/>
    </row>
    <row r="8" spans="1:10" ht="22.5" customHeight="1" x14ac:dyDescent="0.25">
      <c r="A8" s="176" t="s">
        <v>0</v>
      </c>
      <c r="B8" s="177"/>
      <c r="C8" s="177"/>
      <c r="D8" s="177"/>
      <c r="E8" s="189"/>
      <c r="F8" s="72">
        <v>4337060</v>
      </c>
      <c r="G8" s="72">
        <v>4337060</v>
      </c>
      <c r="H8" s="72">
        <v>4337060</v>
      </c>
    </row>
    <row r="9" spans="1:10" ht="22.5" customHeight="1" x14ac:dyDescent="0.25">
      <c r="A9" s="190" t="s">
        <v>35</v>
      </c>
      <c r="B9" s="189"/>
      <c r="C9" s="189"/>
      <c r="D9" s="189"/>
      <c r="E9" s="189"/>
      <c r="F9" s="72"/>
      <c r="G9" s="72"/>
      <c r="H9" s="72"/>
    </row>
    <row r="10" spans="1:10" ht="22.5" customHeight="1" x14ac:dyDescent="0.25">
      <c r="A10" s="68" t="s">
        <v>34</v>
      </c>
      <c r="B10" s="71"/>
      <c r="C10" s="71"/>
      <c r="D10" s="71"/>
      <c r="E10" s="71"/>
      <c r="F10" s="69">
        <f>+F11+F12</f>
        <v>4337060</v>
      </c>
      <c r="G10" s="69">
        <f>+G11+G12</f>
        <v>4337060</v>
      </c>
      <c r="H10" s="69">
        <f>+H11+H12</f>
        <v>4337060</v>
      </c>
    </row>
    <row r="11" spans="1:10" ht="22.5" customHeight="1" x14ac:dyDescent="0.25">
      <c r="A11" s="180" t="s">
        <v>1</v>
      </c>
      <c r="B11" s="177"/>
      <c r="C11" s="177"/>
      <c r="D11" s="177"/>
      <c r="E11" s="191"/>
      <c r="F11" s="72">
        <v>4290060</v>
      </c>
      <c r="G11" s="72">
        <v>4290060</v>
      </c>
      <c r="H11" s="72">
        <v>4290060</v>
      </c>
      <c r="I11" s="38"/>
      <c r="J11" s="38"/>
    </row>
    <row r="12" spans="1:10" ht="22.5" customHeight="1" x14ac:dyDescent="0.25">
      <c r="A12" s="192" t="s">
        <v>37</v>
      </c>
      <c r="B12" s="189"/>
      <c r="C12" s="189"/>
      <c r="D12" s="189"/>
      <c r="E12" s="189"/>
      <c r="F12" s="58">
        <v>47000</v>
      </c>
      <c r="G12" s="58">
        <v>47000</v>
      </c>
      <c r="H12" s="58">
        <v>47000</v>
      </c>
      <c r="I12" s="38"/>
      <c r="J12" s="38"/>
    </row>
    <row r="13" spans="1:10" ht="22.5" customHeight="1" x14ac:dyDescent="0.25">
      <c r="A13" s="178" t="s">
        <v>2</v>
      </c>
      <c r="B13" s="179"/>
      <c r="C13" s="179"/>
      <c r="D13" s="179"/>
      <c r="E13" s="179"/>
      <c r="F13" s="70">
        <f>+F7-F10</f>
        <v>0</v>
      </c>
      <c r="G13" s="70">
        <f>+G7-G10</f>
        <v>0</v>
      </c>
      <c r="H13" s="70">
        <f>+H7-H10</f>
        <v>0</v>
      </c>
      <c r="J13" s="38"/>
    </row>
    <row r="14" spans="1:10" ht="15" customHeight="1" x14ac:dyDescent="0.2">
      <c r="A14" s="185"/>
      <c r="B14" s="174"/>
      <c r="C14" s="174"/>
      <c r="D14" s="174"/>
      <c r="E14" s="174"/>
      <c r="F14" s="175"/>
      <c r="G14" s="175"/>
      <c r="H14" s="175"/>
    </row>
    <row r="15" spans="1:10" ht="27.75" customHeight="1" x14ac:dyDescent="0.25">
      <c r="A15" s="51"/>
      <c r="B15" s="52"/>
      <c r="C15" s="52"/>
      <c r="D15" s="53"/>
      <c r="E15" s="54"/>
      <c r="F15" s="55" t="s">
        <v>63</v>
      </c>
      <c r="G15" s="55" t="s">
        <v>64</v>
      </c>
      <c r="H15" s="56" t="s">
        <v>65</v>
      </c>
      <c r="J15" s="38"/>
    </row>
    <row r="16" spans="1:10" ht="30.75" customHeight="1" x14ac:dyDescent="0.25">
      <c r="A16" s="193" t="s">
        <v>38</v>
      </c>
      <c r="B16" s="194"/>
      <c r="C16" s="194"/>
      <c r="D16" s="194"/>
      <c r="E16" s="195"/>
      <c r="F16" s="73"/>
      <c r="G16" s="73"/>
      <c r="H16" s="74"/>
      <c r="J16" s="38"/>
    </row>
    <row r="17" spans="1:11" ht="34.5" customHeight="1" x14ac:dyDescent="0.25">
      <c r="A17" s="181" t="s">
        <v>39</v>
      </c>
      <c r="B17" s="182"/>
      <c r="C17" s="182"/>
      <c r="D17" s="182"/>
      <c r="E17" s="183"/>
      <c r="F17" s="75"/>
      <c r="G17" s="75"/>
      <c r="H17" s="70"/>
      <c r="J17" s="38"/>
    </row>
    <row r="18" spans="1:11" s="43" customFormat="1" ht="14.25" customHeight="1" x14ac:dyDescent="0.25">
      <c r="A18" s="173"/>
      <c r="B18" s="174"/>
      <c r="C18" s="174"/>
      <c r="D18" s="174"/>
      <c r="E18" s="174"/>
      <c r="F18" s="175"/>
      <c r="G18" s="175"/>
      <c r="H18" s="175"/>
      <c r="J18" s="76"/>
    </row>
    <row r="19" spans="1:11" s="43" customFormat="1" ht="27.75" customHeight="1" x14ac:dyDescent="0.25">
      <c r="A19" s="51"/>
      <c r="B19" s="52"/>
      <c r="C19" s="52"/>
      <c r="D19" s="53"/>
      <c r="E19" s="54"/>
      <c r="F19" s="55" t="s">
        <v>63</v>
      </c>
      <c r="G19" s="55" t="s">
        <v>64</v>
      </c>
      <c r="H19" s="56" t="s">
        <v>65</v>
      </c>
      <c r="J19" s="76"/>
      <c r="K19" s="76"/>
    </row>
    <row r="20" spans="1:11" s="43" customFormat="1" ht="22.5" customHeight="1" x14ac:dyDescent="0.25">
      <c r="A20" s="176" t="s">
        <v>3</v>
      </c>
      <c r="B20" s="177"/>
      <c r="C20" s="177"/>
      <c r="D20" s="177"/>
      <c r="E20" s="177"/>
      <c r="F20" s="58"/>
      <c r="G20" s="58"/>
      <c r="H20" s="58"/>
      <c r="J20" s="76"/>
    </row>
    <row r="21" spans="1:11" s="43" customFormat="1" ht="33.75" customHeight="1" x14ac:dyDescent="0.25">
      <c r="A21" s="176" t="s">
        <v>4</v>
      </c>
      <c r="B21" s="177"/>
      <c r="C21" s="177"/>
      <c r="D21" s="177"/>
      <c r="E21" s="177"/>
      <c r="F21" s="58"/>
      <c r="G21" s="58"/>
      <c r="H21" s="58"/>
    </row>
    <row r="22" spans="1:11" s="43" customFormat="1" ht="22.5" customHeight="1" x14ac:dyDescent="0.25">
      <c r="A22" s="178" t="s">
        <v>5</v>
      </c>
      <c r="B22" s="179"/>
      <c r="C22" s="179"/>
      <c r="D22" s="179"/>
      <c r="E22" s="179"/>
      <c r="F22" s="69">
        <f>F20-F21</f>
        <v>0</v>
      </c>
      <c r="G22" s="69">
        <f>G20-G21</f>
        <v>0</v>
      </c>
      <c r="H22" s="69">
        <f>H20-H21</f>
        <v>0</v>
      </c>
      <c r="J22" s="77"/>
      <c r="K22" s="76"/>
    </row>
    <row r="23" spans="1:11" s="43" customFormat="1" ht="25.5" customHeight="1" x14ac:dyDescent="0.25">
      <c r="A23" s="173"/>
      <c r="B23" s="174"/>
      <c r="C23" s="174"/>
      <c r="D23" s="174"/>
      <c r="E23" s="174"/>
      <c r="F23" s="175"/>
      <c r="G23" s="175"/>
      <c r="H23" s="175"/>
    </row>
    <row r="24" spans="1:11" s="43" customFormat="1" ht="22.5" customHeight="1" x14ac:dyDescent="0.25">
      <c r="A24" s="180" t="s">
        <v>6</v>
      </c>
      <c r="B24" s="177"/>
      <c r="C24" s="177"/>
      <c r="D24" s="177"/>
      <c r="E24" s="177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11" s="43" customFormat="1" ht="18" customHeight="1" x14ac:dyDescent="0.25">
      <c r="A25" s="59"/>
      <c r="B25" s="50"/>
      <c r="C25" s="50"/>
      <c r="D25" s="50"/>
      <c r="E25" s="50"/>
    </row>
    <row r="26" spans="1:11" ht="42" customHeight="1" x14ac:dyDescent="0.25">
      <c r="A26" s="171" t="s">
        <v>40</v>
      </c>
      <c r="B26" s="172"/>
      <c r="C26" s="172"/>
      <c r="D26" s="172"/>
      <c r="E26" s="172"/>
      <c r="F26" s="172"/>
      <c r="G26" s="172"/>
      <c r="H26" s="172"/>
    </row>
    <row r="27" spans="1:11" x14ac:dyDescent="0.2">
      <c r="E27" s="78"/>
    </row>
    <row r="31" spans="1:11" x14ac:dyDescent="0.2">
      <c r="F31" s="38"/>
      <c r="G31" s="38"/>
      <c r="H31" s="38"/>
    </row>
    <row r="32" spans="1:11" x14ac:dyDescent="0.2">
      <c r="F32" s="38"/>
      <c r="G32" s="38"/>
      <c r="H32" s="38"/>
    </row>
    <row r="33" spans="5:8" x14ac:dyDescent="0.2">
      <c r="E33" s="79"/>
      <c r="F33" s="40"/>
      <c r="G33" s="40"/>
      <c r="H33" s="40"/>
    </row>
    <row r="34" spans="5:8" x14ac:dyDescent="0.2">
      <c r="E34" s="79"/>
      <c r="F34" s="38"/>
      <c r="G34" s="38"/>
      <c r="H34" s="38"/>
    </row>
    <row r="35" spans="5:8" x14ac:dyDescent="0.2">
      <c r="E35" s="79"/>
      <c r="F35" s="38"/>
      <c r="G35" s="38"/>
      <c r="H35" s="38"/>
    </row>
    <row r="36" spans="5:8" x14ac:dyDescent="0.2">
      <c r="E36" s="79"/>
      <c r="F36" s="38"/>
      <c r="G36" s="38"/>
      <c r="H36" s="38"/>
    </row>
    <row r="37" spans="5:8" x14ac:dyDescent="0.2">
      <c r="E37" s="79"/>
      <c r="F37" s="38"/>
      <c r="G37" s="38"/>
      <c r="H37" s="38"/>
    </row>
    <row r="38" spans="5:8" x14ac:dyDescent="0.2">
      <c r="E38" s="79"/>
    </row>
    <row r="43" spans="5:8" x14ac:dyDescent="0.2">
      <c r="F43" s="38"/>
    </row>
    <row r="44" spans="5:8" x14ac:dyDescent="0.2">
      <c r="F44" s="38"/>
    </row>
    <row r="45" spans="5:8" x14ac:dyDescent="0.2">
      <c r="F45" s="38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72"/>
  <sheetViews>
    <sheetView view="pageBreakPreview" topLeftCell="A37" zoomScale="120" zoomScaleSheetLayoutView="120" workbookViewId="0">
      <selection activeCell="E8" sqref="E8"/>
    </sheetView>
  </sheetViews>
  <sheetFormatPr defaultColWidth="11.42578125" defaultRowHeight="12.75" x14ac:dyDescent="0.2"/>
  <cols>
    <col min="1" max="1" width="16" style="13" customWidth="1"/>
    <col min="2" max="3" width="17.5703125" style="13" customWidth="1"/>
    <col min="4" max="4" width="17.5703125" style="44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 x14ac:dyDescent="0.2">
      <c r="A1" s="185" t="s">
        <v>7</v>
      </c>
      <c r="B1" s="185"/>
      <c r="C1" s="185"/>
      <c r="D1" s="185"/>
      <c r="E1" s="185"/>
      <c r="F1" s="185"/>
      <c r="G1" s="185"/>
      <c r="H1" s="185"/>
    </row>
    <row r="2" spans="1:8" s="1" customFormat="1" ht="13.5" thickBot="1" x14ac:dyDescent="0.25">
      <c r="A2" s="9"/>
      <c r="H2" s="10" t="s">
        <v>8</v>
      </c>
    </row>
    <row r="3" spans="1:8" s="1" customFormat="1" ht="26.25" customHeight="1" thickBot="1" x14ac:dyDescent="0.25">
      <c r="A3" s="63" t="s">
        <v>9</v>
      </c>
      <c r="B3" s="198" t="s">
        <v>41</v>
      </c>
      <c r="C3" s="199"/>
      <c r="D3" s="199"/>
      <c r="E3" s="199"/>
      <c r="F3" s="199"/>
      <c r="G3" s="199"/>
      <c r="H3" s="200"/>
    </row>
    <row r="4" spans="1:8" s="1" customFormat="1" ht="90" thickBot="1" x14ac:dyDescent="0.25">
      <c r="A4" s="64" t="s">
        <v>47</v>
      </c>
      <c r="B4" s="81" t="s">
        <v>10</v>
      </c>
      <c r="C4" s="82" t="s">
        <v>11</v>
      </c>
      <c r="D4" s="82" t="s">
        <v>12</v>
      </c>
      <c r="E4" s="82" t="s">
        <v>13</v>
      </c>
      <c r="F4" s="82" t="s">
        <v>14</v>
      </c>
      <c r="G4" s="82" t="s">
        <v>36</v>
      </c>
      <c r="H4" s="83" t="s">
        <v>16</v>
      </c>
    </row>
    <row r="5" spans="1:8" s="1" customFormat="1" ht="12.75" customHeight="1" x14ac:dyDescent="0.2">
      <c r="A5" s="98">
        <v>631</v>
      </c>
      <c r="B5" s="99"/>
      <c r="C5" s="100"/>
      <c r="D5" s="101"/>
      <c r="E5" s="102"/>
      <c r="F5" s="102"/>
      <c r="G5" s="103"/>
      <c r="H5" s="104"/>
    </row>
    <row r="6" spans="1:8" s="1" customFormat="1" ht="12.75" customHeight="1" x14ac:dyDescent="0.2">
      <c r="A6" s="124">
        <v>636</v>
      </c>
      <c r="B6" s="125"/>
      <c r="C6" s="126"/>
      <c r="D6" s="127"/>
      <c r="E6" s="128">
        <v>3565000</v>
      </c>
      <c r="F6" s="128"/>
      <c r="G6" s="129"/>
      <c r="H6" s="130"/>
    </row>
    <row r="7" spans="1:8" s="1" customFormat="1" ht="12.75" customHeight="1" x14ac:dyDescent="0.2">
      <c r="A7" s="124">
        <v>638</v>
      </c>
      <c r="B7" s="125"/>
      <c r="C7" s="126"/>
      <c r="D7" s="127"/>
      <c r="E7" s="128"/>
      <c r="F7" s="128"/>
      <c r="G7" s="129"/>
      <c r="H7" s="130"/>
    </row>
    <row r="8" spans="1:8" s="1" customFormat="1" ht="12.75" customHeight="1" x14ac:dyDescent="0.2">
      <c r="A8" s="124">
        <v>651</v>
      </c>
      <c r="B8" s="125"/>
      <c r="C8" s="136"/>
      <c r="D8" s="127"/>
      <c r="E8" s="128"/>
      <c r="F8" s="128"/>
      <c r="G8" s="129"/>
      <c r="H8" s="130"/>
    </row>
    <row r="9" spans="1:8" s="1" customFormat="1" x14ac:dyDescent="0.2">
      <c r="A9" s="105">
        <v>652</v>
      </c>
      <c r="B9" s="137"/>
      <c r="C9" s="138"/>
      <c r="D9" s="138">
        <v>30000</v>
      </c>
      <c r="E9" s="138"/>
      <c r="F9" s="138"/>
      <c r="G9" s="139"/>
      <c r="H9" s="140"/>
    </row>
    <row r="10" spans="1:8" s="1" customFormat="1" x14ac:dyDescent="0.2">
      <c r="A10" s="105">
        <v>653</v>
      </c>
      <c r="B10" s="137"/>
      <c r="C10" s="138"/>
      <c r="D10" s="138"/>
      <c r="E10" s="138"/>
      <c r="F10" s="138"/>
      <c r="G10" s="139"/>
      <c r="H10" s="140"/>
    </row>
    <row r="11" spans="1:8" s="1" customFormat="1" x14ac:dyDescent="0.2">
      <c r="A11" s="105">
        <v>661</v>
      </c>
      <c r="B11" s="137"/>
      <c r="C11" s="138">
        <v>15000</v>
      </c>
      <c r="D11" s="138"/>
      <c r="E11" s="138"/>
      <c r="F11" s="138"/>
      <c r="G11" s="139"/>
      <c r="H11" s="140"/>
    </row>
    <row r="12" spans="1:8" s="1" customFormat="1" x14ac:dyDescent="0.2">
      <c r="A12" s="105">
        <v>663</v>
      </c>
      <c r="B12" s="137"/>
      <c r="C12" s="138"/>
      <c r="D12" s="138"/>
      <c r="E12" s="138"/>
      <c r="F12" s="138">
        <v>2000</v>
      </c>
      <c r="G12" s="139"/>
      <c r="H12" s="140"/>
    </row>
    <row r="13" spans="1:8" s="1" customFormat="1" x14ac:dyDescent="0.2">
      <c r="A13" s="105">
        <v>671</v>
      </c>
      <c r="B13" s="137">
        <v>725060</v>
      </c>
      <c r="C13" s="138"/>
      <c r="D13" s="138"/>
      <c r="E13" s="138"/>
      <c r="F13" s="138"/>
      <c r="G13" s="139"/>
      <c r="H13" s="140"/>
    </row>
    <row r="14" spans="1:8" s="1" customFormat="1" x14ac:dyDescent="0.2">
      <c r="A14" s="105">
        <v>673</v>
      </c>
      <c r="B14" s="137"/>
      <c r="C14" s="138"/>
      <c r="D14" s="138"/>
      <c r="E14" s="138"/>
      <c r="F14" s="138"/>
      <c r="G14" s="139"/>
      <c r="H14" s="140"/>
    </row>
    <row r="15" spans="1:8" s="1" customFormat="1" x14ac:dyDescent="0.2">
      <c r="A15" s="105">
        <v>922</v>
      </c>
      <c r="B15" s="137"/>
      <c r="C15" s="138"/>
      <c r="D15" s="138"/>
      <c r="E15" s="138"/>
      <c r="F15" s="138"/>
      <c r="G15" s="139"/>
      <c r="H15" s="140"/>
    </row>
    <row r="16" spans="1:8" s="1" customFormat="1" x14ac:dyDescent="0.2">
      <c r="A16" s="118"/>
      <c r="B16" s="145"/>
      <c r="C16" s="146"/>
      <c r="D16" s="146"/>
      <c r="E16" s="146"/>
      <c r="F16" s="146"/>
      <c r="G16" s="147"/>
      <c r="H16" s="148"/>
    </row>
    <row r="17" spans="1:8" s="1" customFormat="1" x14ac:dyDescent="0.2">
      <c r="A17" s="118"/>
      <c r="B17" s="145"/>
      <c r="C17" s="146"/>
      <c r="D17" s="146"/>
      <c r="E17" s="146"/>
      <c r="F17" s="146"/>
      <c r="G17" s="147"/>
      <c r="H17" s="148"/>
    </row>
    <row r="18" spans="1:8" s="1" customFormat="1" ht="13.5" thickBot="1" x14ac:dyDescent="0.25">
      <c r="A18" s="110"/>
      <c r="B18" s="141"/>
      <c r="C18" s="142"/>
      <c r="D18" s="142"/>
      <c r="E18" s="142"/>
      <c r="F18" s="142"/>
      <c r="G18" s="143"/>
      <c r="H18" s="144"/>
    </row>
    <row r="19" spans="1:8" s="1" customFormat="1" ht="30" customHeight="1" thickBot="1" x14ac:dyDescent="0.25">
      <c r="A19" s="11" t="s">
        <v>17</v>
      </c>
      <c r="B19" s="115">
        <f>SUM(B5:B18)</f>
        <v>725060</v>
      </c>
      <c r="C19" s="116">
        <f>SUM(C5:C16)</f>
        <v>15000</v>
      </c>
      <c r="D19" s="116">
        <f>SUM(D5:D18)</f>
        <v>30000</v>
      </c>
      <c r="E19" s="116">
        <f>SUM(E5:E18)</f>
        <v>3565000</v>
      </c>
      <c r="F19" s="116">
        <f>SUM(F5:F18)</f>
        <v>2000</v>
      </c>
      <c r="G19" s="116">
        <v>0</v>
      </c>
      <c r="H19" s="117">
        <v>0</v>
      </c>
    </row>
    <row r="20" spans="1:8" s="1" customFormat="1" ht="28.5" customHeight="1" thickBot="1" x14ac:dyDescent="0.25">
      <c r="A20" s="11" t="s">
        <v>42</v>
      </c>
      <c r="B20" s="201">
        <f>B19+C19+D19+E19+F19+G19+H19</f>
        <v>4337060</v>
      </c>
      <c r="C20" s="202"/>
      <c r="D20" s="202"/>
      <c r="E20" s="202"/>
      <c r="F20" s="202"/>
      <c r="G20" s="202"/>
      <c r="H20" s="203"/>
    </row>
    <row r="21" spans="1:8" ht="13.5" thickBot="1" x14ac:dyDescent="0.25">
      <c r="A21" s="6"/>
      <c r="B21" s="6"/>
      <c r="C21" s="6"/>
      <c r="D21" s="7"/>
      <c r="E21" s="12"/>
      <c r="H21" s="10"/>
    </row>
    <row r="22" spans="1:8" ht="26.25" customHeight="1" thickBot="1" x14ac:dyDescent="0.25">
      <c r="A22" s="65" t="s">
        <v>9</v>
      </c>
      <c r="B22" s="198" t="s">
        <v>53</v>
      </c>
      <c r="C22" s="199"/>
      <c r="D22" s="199"/>
      <c r="E22" s="199"/>
      <c r="F22" s="199"/>
      <c r="G22" s="199"/>
      <c r="H22" s="200"/>
    </row>
    <row r="23" spans="1:8" ht="90" thickBot="1" x14ac:dyDescent="0.25">
      <c r="A23" s="66" t="s">
        <v>47</v>
      </c>
      <c r="B23" s="81" t="s">
        <v>10</v>
      </c>
      <c r="C23" s="82" t="s">
        <v>11</v>
      </c>
      <c r="D23" s="82" t="s">
        <v>12</v>
      </c>
      <c r="E23" s="82" t="s">
        <v>13</v>
      </c>
      <c r="F23" s="82" t="s">
        <v>14</v>
      </c>
      <c r="G23" s="82" t="s">
        <v>36</v>
      </c>
      <c r="H23" s="83" t="s">
        <v>16</v>
      </c>
    </row>
    <row r="24" spans="1:8" ht="13.5" thickBot="1" x14ac:dyDescent="0.25">
      <c r="A24" s="98">
        <v>63</v>
      </c>
      <c r="B24" s="99"/>
      <c r="C24" s="135"/>
      <c r="D24" s="101"/>
      <c r="E24" s="102">
        <v>3565000</v>
      </c>
      <c r="F24" s="102"/>
      <c r="G24" s="103"/>
      <c r="H24" s="104"/>
    </row>
    <row r="25" spans="1:8" s="119" customFormat="1" x14ac:dyDescent="0.2">
      <c r="A25" s="98">
        <v>65</v>
      </c>
      <c r="B25" s="125"/>
      <c r="C25" s="136"/>
      <c r="D25" s="127">
        <v>30000</v>
      </c>
      <c r="E25" s="128"/>
      <c r="F25" s="128"/>
      <c r="G25" s="129"/>
      <c r="H25" s="130"/>
    </row>
    <row r="26" spans="1:8" x14ac:dyDescent="0.2">
      <c r="A26" s="105">
        <v>66</v>
      </c>
      <c r="B26" s="137"/>
      <c r="C26" s="138">
        <v>15000</v>
      </c>
      <c r="D26" s="138"/>
      <c r="E26" s="138"/>
      <c r="F26" s="138">
        <v>2000</v>
      </c>
      <c r="G26" s="139"/>
      <c r="H26" s="140"/>
    </row>
    <row r="27" spans="1:8" x14ac:dyDescent="0.2">
      <c r="A27" s="105">
        <v>67</v>
      </c>
      <c r="B27" s="137">
        <v>725060</v>
      </c>
      <c r="C27" s="138"/>
      <c r="D27" s="138"/>
      <c r="E27" s="138"/>
      <c r="F27" s="138"/>
      <c r="G27" s="139"/>
      <c r="H27" s="140"/>
    </row>
    <row r="28" spans="1:8" x14ac:dyDescent="0.2">
      <c r="A28" s="105">
        <v>92</v>
      </c>
      <c r="B28" s="137"/>
      <c r="C28" s="138"/>
      <c r="D28" s="138"/>
      <c r="E28" s="138"/>
      <c r="F28" s="138"/>
      <c r="G28" s="139"/>
      <c r="H28" s="140"/>
    </row>
    <row r="29" spans="1:8" x14ac:dyDescent="0.2">
      <c r="A29" s="105"/>
      <c r="B29" s="137"/>
      <c r="C29" s="138"/>
      <c r="D29" s="138"/>
      <c r="E29" s="138"/>
      <c r="F29" s="138"/>
      <c r="G29" s="139"/>
      <c r="H29" s="140"/>
    </row>
    <row r="30" spans="1:8" x14ac:dyDescent="0.2">
      <c r="A30" s="105"/>
      <c r="B30" s="137"/>
      <c r="C30" s="138"/>
      <c r="D30" s="138"/>
      <c r="E30" s="138"/>
      <c r="F30" s="138"/>
      <c r="G30" s="139"/>
      <c r="H30" s="140"/>
    </row>
    <row r="31" spans="1:8" x14ac:dyDescent="0.2">
      <c r="A31" s="105"/>
      <c r="B31" s="137"/>
      <c r="C31" s="138"/>
      <c r="D31" s="138"/>
      <c r="E31" s="138"/>
      <c r="F31" s="138"/>
      <c r="G31" s="139"/>
      <c r="H31" s="140"/>
    </row>
    <row r="32" spans="1:8" ht="13.5" thickBot="1" x14ac:dyDescent="0.25">
      <c r="A32" s="110"/>
      <c r="B32" s="141"/>
      <c r="C32" s="142"/>
      <c r="D32" s="142"/>
      <c r="E32" s="142"/>
      <c r="F32" s="142"/>
      <c r="G32" s="143"/>
      <c r="H32" s="144"/>
    </row>
    <row r="33" spans="1:8" s="1" customFormat="1" ht="30" customHeight="1" thickBot="1" x14ac:dyDescent="0.25">
      <c r="A33" s="11" t="s">
        <v>17</v>
      </c>
      <c r="B33" s="115">
        <f>SUM(B24:B32)</f>
        <v>725060</v>
      </c>
      <c r="C33" s="116">
        <f>+C26</f>
        <v>15000</v>
      </c>
      <c r="D33" s="116">
        <f>SUM(D24:D32)</f>
        <v>30000</v>
      </c>
      <c r="E33" s="116">
        <f>SUM(E24:E32)</f>
        <v>3565000</v>
      </c>
      <c r="F33" s="116">
        <f>+F26</f>
        <v>2000</v>
      </c>
      <c r="G33" s="116">
        <v>0</v>
      </c>
      <c r="H33" s="117">
        <v>0</v>
      </c>
    </row>
    <row r="34" spans="1:8" s="1" customFormat="1" ht="28.5" customHeight="1" thickBot="1" x14ac:dyDescent="0.25">
      <c r="A34" s="11" t="s">
        <v>117</v>
      </c>
      <c r="B34" s="201">
        <f>B33+C33+D33+E33+F33+G33+H33</f>
        <v>4337060</v>
      </c>
      <c r="C34" s="202"/>
      <c r="D34" s="202"/>
      <c r="E34" s="202"/>
      <c r="F34" s="202"/>
      <c r="G34" s="202"/>
      <c r="H34" s="203"/>
    </row>
    <row r="35" spans="1:8" ht="13.5" thickBot="1" x14ac:dyDescent="0.25">
      <c r="D35" s="14"/>
      <c r="E35" s="15"/>
    </row>
    <row r="36" spans="1:8" ht="26.25" customHeight="1" thickBot="1" x14ac:dyDescent="0.25">
      <c r="A36" s="65" t="s">
        <v>9</v>
      </c>
      <c r="B36" s="198" t="s">
        <v>61</v>
      </c>
      <c r="C36" s="199"/>
      <c r="D36" s="199"/>
      <c r="E36" s="199"/>
      <c r="F36" s="199"/>
      <c r="G36" s="199"/>
      <c r="H36" s="200"/>
    </row>
    <row r="37" spans="1:8" ht="90" thickBot="1" x14ac:dyDescent="0.25">
      <c r="A37" s="66" t="s">
        <v>47</v>
      </c>
      <c r="B37" s="81" t="s">
        <v>10</v>
      </c>
      <c r="C37" s="82" t="s">
        <v>11</v>
      </c>
      <c r="D37" s="82" t="s">
        <v>12</v>
      </c>
      <c r="E37" s="82" t="s">
        <v>13</v>
      </c>
      <c r="F37" s="82" t="s">
        <v>14</v>
      </c>
      <c r="G37" s="82" t="s">
        <v>36</v>
      </c>
      <c r="H37" s="83" t="s">
        <v>16</v>
      </c>
    </row>
    <row r="38" spans="1:8" ht="13.5" thickBot="1" x14ac:dyDescent="0.25">
      <c r="A38" s="98">
        <v>63</v>
      </c>
      <c r="B38" s="99"/>
      <c r="C38" s="100"/>
      <c r="D38" s="101"/>
      <c r="E38" s="102">
        <v>3565000</v>
      </c>
      <c r="F38" s="102"/>
      <c r="G38" s="103"/>
      <c r="H38" s="104"/>
    </row>
    <row r="39" spans="1:8" x14ac:dyDescent="0.2">
      <c r="A39" s="98">
        <v>65</v>
      </c>
      <c r="B39" s="106"/>
      <c r="C39" s="107"/>
      <c r="D39" s="127">
        <v>30000</v>
      </c>
      <c r="E39" s="128"/>
      <c r="F39" s="128"/>
      <c r="G39" s="108"/>
      <c r="H39" s="109"/>
    </row>
    <row r="40" spans="1:8" x14ac:dyDescent="0.2">
      <c r="A40" s="105">
        <v>66</v>
      </c>
      <c r="B40" s="106"/>
      <c r="C40" s="107">
        <v>15000</v>
      </c>
      <c r="D40" s="107"/>
      <c r="E40" s="107"/>
      <c r="F40" s="107">
        <v>2000</v>
      </c>
      <c r="G40" s="108"/>
      <c r="H40" s="109"/>
    </row>
    <row r="41" spans="1:8" x14ac:dyDescent="0.2">
      <c r="A41" s="105">
        <v>67</v>
      </c>
      <c r="B41" s="106">
        <v>725060</v>
      </c>
      <c r="C41" s="107"/>
      <c r="D41" s="107"/>
      <c r="E41" s="107"/>
      <c r="F41" s="107"/>
      <c r="G41" s="108"/>
      <c r="H41" s="109"/>
    </row>
    <row r="42" spans="1:8" x14ac:dyDescent="0.2">
      <c r="A42" s="105">
        <v>92</v>
      </c>
      <c r="B42" s="106"/>
      <c r="C42" s="107"/>
      <c r="D42" s="107"/>
      <c r="E42" s="107"/>
      <c r="F42" s="107"/>
      <c r="G42" s="108"/>
      <c r="H42" s="109"/>
    </row>
    <row r="43" spans="1:8" ht="13.5" customHeight="1" x14ac:dyDescent="0.2">
      <c r="A43" s="105"/>
      <c r="B43" s="106"/>
      <c r="C43" s="107"/>
      <c r="D43" s="107"/>
      <c r="E43" s="107"/>
      <c r="F43" s="107"/>
      <c r="G43" s="108"/>
      <c r="H43" s="109"/>
    </row>
    <row r="44" spans="1:8" ht="13.5" customHeight="1" x14ac:dyDescent="0.2">
      <c r="A44" s="105"/>
      <c r="B44" s="106"/>
      <c r="C44" s="107"/>
      <c r="D44" s="107"/>
      <c r="E44" s="107"/>
      <c r="F44" s="107"/>
      <c r="G44" s="108"/>
      <c r="H44" s="109"/>
    </row>
    <row r="45" spans="1:8" ht="13.5" customHeight="1" thickBot="1" x14ac:dyDescent="0.25">
      <c r="A45" s="110"/>
      <c r="B45" s="111"/>
      <c r="C45" s="112"/>
      <c r="D45" s="112"/>
      <c r="E45" s="112"/>
      <c r="F45" s="112"/>
      <c r="G45" s="113"/>
      <c r="H45" s="114"/>
    </row>
    <row r="46" spans="1:8" s="1" customFormat="1" ht="30" customHeight="1" thickBot="1" x14ac:dyDescent="0.25">
      <c r="A46" s="11" t="s">
        <v>17</v>
      </c>
      <c r="B46" s="115">
        <f>SUM(B38:B45)</f>
        <v>725060</v>
      </c>
      <c r="C46" s="116">
        <f>SUM(C40:C45)</f>
        <v>15000</v>
      </c>
      <c r="D46" s="116">
        <f>SUM(D38:D45)</f>
        <v>30000</v>
      </c>
      <c r="E46" s="116">
        <f t="shared" ref="E46:F46" si="0">SUM(E38:E45)</f>
        <v>3565000</v>
      </c>
      <c r="F46" s="116">
        <f t="shared" si="0"/>
        <v>2000</v>
      </c>
      <c r="G46" s="116">
        <v>0</v>
      </c>
      <c r="H46" s="117">
        <v>0</v>
      </c>
    </row>
    <row r="47" spans="1:8" s="1" customFormat="1" ht="28.5" customHeight="1" thickBot="1" x14ac:dyDescent="0.25">
      <c r="A47" s="11" t="s">
        <v>118</v>
      </c>
      <c r="B47" s="201">
        <f>B46+C46+D46+E46+F46+G46+H46</f>
        <v>4337060</v>
      </c>
      <c r="C47" s="202"/>
      <c r="D47" s="202"/>
      <c r="E47" s="202"/>
      <c r="F47" s="202"/>
      <c r="G47" s="202"/>
      <c r="H47" s="203"/>
    </row>
    <row r="48" spans="1:8" ht="13.5" customHeight="1" x14ac:dyDescent="0.2">
      <c r="C48" s="16"/>
      <c r="D48" s="14"/>
      <c r="E48" s="17"/>
    </row>
    <row r="49" spans="2:5" ht="13.5" customHeight="1" x14ac:dyDescent="0.2">
      <c r="C49" s="16"/>
      <c r="D49" s="18"/>
      <c r="E49" s="19"/>
    </row>
    <row r="50" spans="2:5" ht="13.5" customHeight="1" x14ac:dyDescent="0.2">
      <c r="D50" s="20"/>
      <c r="E50" s="21"/>
    </row>
    <row r="51" spans="2:5" ht="13.5" customHeight="1" x14ac:dyDescent="0.2">
      <c r="D51" s="22"/>
      <c r="E51" s="23"/>
    </row>
    <row r="52" spans="2:5" ht="13.5" customHeight="1" x14ac:dyDescent="0.2">
      <c r="D52" s="14"/>
      <c r="E52" s="15"/>
    </row>
    <row r="53" spans="2:5" ht="28.5" customHeight="1" x14ac:dyDescent="0.2">
      <c r="C53" s="16"/>
      <c r="D53" s="14"/>
      <c r="E53" s="24"/>
    </row>
    <row r="54" spans="2:5" ht="13.5" customHeight="1" x14ac:dyDescent="0.2">
      <c r="C54" s="16"/>
      <c r="D54" s="14"/>
      <c r="E54" s="19"/>
    </row>
    <row r="55" spans="2:5" ht="13.5" customHeight="1" x14ac:dyDescent="0.2">
      <c r="D55" s="14"/>
      <c r="E55" s="15"/>
    </row>
    <row r="56" spans="2:5" ht="13.5" customHeight="1" x14ac:dyDescent="0.2">
      <c r="D56" s="14"/>
      <c r="E56" s="23"/>
    </row>
    <row r="57" spans="2:5" ht="13.5" customHeight="1" x14ac:dyDescent="0.2">
      <c r="D57" s="14"/>
      <c r="E57" s="15"/>
    </row>
    <row r="58" spans="2:5" ht="22.5" customHeight="1" x14ac:dyDescent="0.2">
      <c r="D58" s="14"/>
      <c r="E58" s="25"/>
    </row>
    <row r="59" spans="2:5" ht="13.5" customHeight="1" x14ac:dyDescent="0.2">
      <c r="D59" s="20"/>
      <c r="E59" s="21"/>
    </row>
    <row r="60" spans="2:5" ht="13.5" customHeight="1" x14ac:dyDescent="0.2">
      <c r="B60" s="16"/>
      <c r="D60" s="20"/>
      <c r="E60" s="26"/>
    </row>
    <row r="61" spans="2:5" ht="13.5" customHeight="1" x14ac:dyDescent="0.2">
      <c r="C61" s="16"/>
      <c r="D61" s="20"/>
      <c r="E61" s="27"/>
    </row>
    <row r="62" spans="2:5" ht="13.5" customHeight="1" x14ac:dyDescent="0.2">
      <c r="C62" s="16"/>
      <c r="D62" s="22"/>
      <c r="E62" s="19"/>
    </row>
    <row r="63" spans="2:5" ht="13.5" customHeight="1" x14ac:dyDescent="0.2">
      <c r="D63" s="14"/>
      <c r="E63" s="15"/>
    </row>
    <row r="64" spans="2:5" ht="13.5" customHeight="1" x14ac:dyDescent="0.2">
      <c r="B64" s="16"/>
      <c r="D64" s="14"/>
      <c r="E64" s="17"/>
    </row>
    <row r="65" spans="1:5" ht="13.5" customHeight="1" x14ac:dyDescent="0.2">
      <c r="C65" s="16"/>
      <c r="D65" s="14"/>
      <c r="E65" s="26"/>
    </row>
    <row r="66" spans="1:5" ht="13.5" customHeight="1" x14ac:dyDescent="0.2">
      <c r="C66" s="16"/>
      <c r="D66" s="22"/>
      <c r="E66" s="19"/>
    </row>
    <row r="67" spans="1:5" ht="13.5" customHeight="1" x14ac:dyDescent="0.2">
      <c r="D67" s="20"/>
      <c r="E67" s="15"/>
    </row>
    <row r="68" spans="1:5" ht="13.5" customHeight="1" x14ac:dyDescent="0.2">
      <c r="C68" s="16"/>
      <c r="D68" s="20"/>
      <c r="E68" s="26"/>
    </row>
    <row r="69" spans="1:5" ht="22.5" customHeight="1" x14ac:dyDescent="0.2">
      <c r="D69" s="22"/>
      <c r="E69" s="25"/>
    </row>
    <row r="70" spans="1:5" ht="13.5" customHeight="1" x14ac:dyDescent="0.2">
      <c r="D70" s="14"/>
      <c r="E70" s="15"/>
    </row>
    <row r="71" spans="1:5" ht="13.5" customHeight="1" x14ac:dyDescent="0.2">
      <c r="D71" s="22"/>
      <c r="E71" s="19"/>
    </row>
    <row r="72" spans="1:5" ht="13.5" customHeight="1" x14ac:dyDescent="0.2">
      <c r="D72" s="14"/>
      <c r="E72" s="15"/>
    </row>
    <row r="73" spans="1:5" ht="13.5" customHeight="1" x14ac:dyDescent="0.2">
      <c r="D73" s="14"/>
      <c r="E73" s="15"/>
    </row>
    <row r="74" spans="1:5" ht="13.5" customHeight="1" x14ac:dyDescent="0.2">
      <c r="A74" s="16"/>
      <c r="D74" s="28"/>
      <c r="E74" s="26"/>
    </row>
    <row r="75" spans="1:5" ht="13.5" customHeight="1" x14ac:dyDescent="0.2">
      <c r="B75" s="16"/>
      <c r="C75" s="16"/>
      <c r="D75" s="29"/>
      <c r="E75" s="26"/>
    </row>
    <row r="76" spans="1:5" ht="13.5" customHeight="1" x14ac:dyDescent="0.2">
      <c r="B76" s="16"/>
      <c r="C76" s="16"/>
      <c r="D76" s="29"/>
      <c r="E76" s="17"/>
    </row>
    <row r="77" spans="1:5" ht="13.5" customHeight="1" x14ac:dyDescent="0.2">
      <c r="B77" s="16"/>
      <c r="C77" s="16"/>
      <c r="D77" s="22"/>
      <c r="E77" s="23"/>
    </row>
    <row r="78" spans="1:5" x14ac:dyDescent="0.2">
      <c r="D78" s="14"/>
      <c r="E78" s="15"/>
    </row>
    <row r="79" spans="1:5" x14ac:dyDescent="0.2">
      <c r="B79" s="16"/>
      <c r="D79" s="14"/>
      <c r="E79" s="26"/>
    </row>
    <row r="80" spans="1:5" x14ac:dyDescent="0.2">
      <c r="C80" s="16"/>
      <c r="D80" s="14"/>
      <c r="E80" s="17"/>
    </row>
    <row r="81" spans="1:5" x14ac:dyDescent="0.2">
      <c r="C81" s="16"/>
      <c r="D81" s="22"/>
      <c r="E81" s="19"/>
    </row>
    <row r="82" spans="1:5" x14ac:dyDescent="0.2">
      <c r="D82" s="14"/>
      <c r="E82" s="15"/>
    </row>
    <row r="83" spans="1:5" x14ac:dyDescent="0.2">
      <c r="D83" s="14"/>
      <c r="E83" s="15"/>
    </row>
    <row r="84" spans="1:5" x14ac:dyDescent="0.2">
      <c r="D84" s="30"/>
      <c r="E84" s="31"/>
    </row>
    <row r="85" spans="1:5" x14ac:dyDescent="0.2">
      <c r="D85" s="14"/>
      <c r="E85" s="15"/>
    </row>
    <row r="86" spans="1:5" x14ac:dyDescent="0.2">
      <c r="D86" s="14"/>
      <c r="E86" s="15"/>
    </row>
    <row r="87" spans="1:5" x14ac:dyDescent="0.2">
      <c r="D87" s="14"/>
      <c r="E87" s="15"/>
    </row>
    <row r="88" spans="1:5" x14ac:dyDescent="0.2">
      <c r="D88" s="22"/>
      <c r="E88" s="19"/>
    </row>
    <row r="89" spans="1:5" x14ac:dyDescent="0.2">
      <c r="D89" s="14"/>
      <c r="E89" s="15"/>
    </row>
    <row r="90" spans="1:5" x14ac:dyDescent="0.2">
      <c r="D90" s="22"/>
      <c r="E90" s="19"/>
    </row>
    <row r="91" spans="1:5" x14ac:dyDescent="0.2">
      <c r="D91" s="14"/>
      <c r="E91" s="15"/>
    </row>
    <row r="92" spans="1:5" x14ac:dyDescent="0.2">
      <c r="D92" s="14"/>
      <c r="E92" s="15"/>
    </row>
    <row r="93" spans="1:5" x14ac:dyDescent="0.2">
      <c r="D93" s="14"/>
      <c r="E93" s="15"/>
    </row>
    <row r="94" spans="1:5" x14ac:dyDescent="0.2">
      <c r="D94" s="14"/>
      <c r="E94" s="15"/>
    </row>
    <row r="95" spans="1:5" ht="28.5" customHeight="1" x14ac:dyDescent="0.2">
      <c r="A95" s="32"/>
      <c r="B95" s="32"/>
      <c r="C95" s="32"/>
      <c r="D95" s="33"/>
      <c r="E95" s="34"/>
    </row>
    <row r="96" spans="1:5" x14ac:dyDescent="0.2">
      <c r="C96" s="16"/>
      <c r="D96" s="14"/>
      <c r="E96" s="17"/>
    </row>
    <row r="97" spans="3:5" x14ac:dyDescent="0.2">
      <c r="D97" s="35"/>
      <c r="E97" s="36"/>
    </row>
    <row r="98" spans="3:5" x14ac:dyDescent="0.2">
      <c r="D98" s="14"/>
      <c r="E98" s="15"/>
    </row>
    <row r="99" spans="3:5" x14ac:dyDescent="0.2">
      <c r="D99" s="30"/>
      <c r="E99" s="31"/>
    </row>
    <row r="100" spans="3:5" x14ac:dyDescent="0.2">
      <c r="D100" s="30"/>
      <c r="E100" s="31"/>
    </row>
    <row r="101" spans="3:5" x14ac:dyDescent="0.2">
      <c r="D101" s="14"/>
      <c r="E101" s="15"/>
    </row>
    <row r="102" spans="3:5" x14ac:dyDescent="0.2">
      <c r="D102" s="22"/>
      <c r="E102" s="19"/>
    </row>
    <row r="103" spans="3:5" x14ac:dyDescent="0.2">
      <c r="D103" s="14"/>
      <c r="E103" s="15"/>
    </row>
    <row r="104" spans="3:5" x14ac:dyDescent="0.2">
      <c r="D104" s="14"/>
      <c r="E104" s="15"/>
    </row>
    <row r="105" spans="3:5" x14ac:dyDescent="0.2">
      <c r="D105" s="22"/>
      <c r="E105" s="19"/>
    </row>
    <row r="106" spans="3:5" x14ac:dyDescent="0.2">
      <c r="D106" s="14"/>
      <c r="E106" s="15"/>
    </row>
    <row r="107" spans="3:5" x14ac:dyDescent="0.2">
      <c r="D107" s="30"/>
      <c r="E107" s="31"/>
    </row>
    <row r="108" spans="3:5" x14ac:dyDescent="0.2">
      <c r="D108" s="22"/>
      <c r="E108" s="36"/>
    </row>
    <row r="109" spans="3:5" x14ac:dyDescent="0.2">
      <c r="D109" s="20"/>
      <c r="E109" s="31"/>
    </row>
    <row r="110" spans="3:5" x14ac:dyDescent="0.2">
      <c r="D110" s="22"/>
      <c r="E110" s="19"/>
    </row>
    <row r="111" spans="3:5" x14ac:dyDescent="0.2">
      <c r="D111" s="14"/>
      <c r="E111" s="15"/>
    </row>
    <row r="112" spans="3:5" x14ac:dyDescent="0.2">
      <c r="C112" s="16"/>
      <c r="D112" s="14"/>
      <c r="E112" s="17"/>
    </row>
    <row r="113" spans="2:5" x14ac:dyDescent="0.2">
      <c r="D113" s="20"/>
      <c r="E113" s="19"/>
    </row>
    <row r="114" spans="2:5" x14ac:dyDescent="0.2">
      <c r="D114" s="20"/>
      <c r="E114" s="31"/>
    </row>
    <row r="115" spans="2:5" x14ac:dyDescent="0.2">
      <c r="C115" s="16"/>
      <c r="D115" s="20"/>
      <c r="E115" s="37"/>
    </row>
    <row r="116" spans="2:5" x14ac:dyDescent="0.2">
      <c r="C116" s="16"/>
      <c r="D116" s="22"/>
      <c r="E116" s="23"/>
    </row>
    <row r="117" spans="2:5" x14ac:dyDescent="0.2">
      <c r="D117" s="14"/>
      <c r="E117" s="15"/>
    </row>
    <row r="118" spans="2:5" x14ac:dyDescent="0.2">
      <c r="D118" s="35"/>
      <c r="E118" s="38"/>
    </row>
    <row r="119" spans="2:5" ht="11.25" customHeight="1" x14ac:dyDescent="0.2">
      <c r="D119" s="30"/>
      <c r="E119" s="31"/>
    </row>
    <row r="120" spans="2:5" ht="24" customHeight="1" x14ac:dyDescent="0.2">
      <c r="B120" s="16"/>
      <c r="D120" s="30"/>
      <c r="E120" s="39"/>
    </row>
    <row r="121" spans="2:5" ht="15" customHeight="1" x14ac:dyDescent="0.2">
      <c r="C121" s="16"/>
      <c r="D121" s="30"/>
      <c r="E121" s="39"/>
    </row>
    <row r="122" spans="2:5" ht="11.25" customHeight="1" x14ac:dyDescent="0.2">
      <c r="D122" s="35"/>
      <c r="E122" s="36"/>
    </row>
    <row r="123" spans="2:5" x14ac:dyDescent="0.2">
      <c r="D123" s="30"/>
      <c r="E123" s="31"/>
    </row>
    <row r="124" spans="2:5" ht="13.5" customHeight="1" x14ac:dyDescent="0.2">
      <c r="B124" s="16"/>
      <c r="D124" s="30"/>
      <c r="E124" s="40"/>
    </row>
    <row r="125" spans="2:5" ht="12.75" customHeight="1" x14ac:dyDescent="0.2">
      <c r="C125" s="16"/>
      <c r="D125" s="30"/>
      <c r="E125" s="17"/>
    </row>
    <row r="126" spans="2:5" ht="12.75" customHeight="1" x14ac:dyDescent="0.2">
      <c r="C126" s="16"/>
      <c r="D126" s="22"/>
      <c r="E126" s="23"/>
    </row>
    <row r="127" spans="2:5" x14ac:dyDescent="0.2">
      <c r="D127" s="14"/>
      <c r="E127" s="15"/>
    </row>
    <row r="128" spans="2:5" x14ac:dyDescent="0.2">
      <c r="C128" s="16"/>
      <c r="D128" s="14"/>
      <c r="E128" s="37"/>
    </row>
    <row r="129" spans="1:5" x14ac:dyDescent="0.2">
      <c r="D129" s="35"/>
      <c r="E129" s="36"/>
    </row>
    <row r="130" spans="1:5" x14ac:dyDescent="0.2">
      <c r="D130" s="30"/>
      <c r="E130" s="31"/>
    </row>
    <row r="131" spans="1:5" x14ac:dyDescent="0.2">
      <c r="D131" s="14"/>
      <c r="E131" s="15"/>
    </row>
    <row r="132" spans="1:5" ht="19.5" customHeight="1" x14ac:dyDescent="0.2">
      <c r="A132" s="41"/>
      <c r="B132" s="6"/>
      <c r="C132" s="6"/>
      <c r="D132" s="6"/>
      <c r="E132" s="26"/>
    </row>
    <row r="133" spans="1:5" ht="15" customHeight="1" x14ac:dyDescent="0.2">
      <c r="A133" s="16"/>
      <c r="D133" s="28"/>
      <c r="E133" s="26"/>
    </row>
    <row r="134" spans="1:5" x14ac:dyDescent="0.2">
      <c r="A134" s="16"/>
      <c r="B134" s="16"/>
      <c r="D134" s="28"/>
      <c r="E134" s="17"/>
    </row>
    <row r="135" spans="1:5" x14ac:dyDescent="0.2">
      <c r="C135" s="16"/>
      <c r="D135" s="14"/>
      <c r="E135" s="26"/>
    </row>
    <row r="136" spans="1:5" x14ac:dyDescent="0.2">
      <c r="D136" s="18"/>
      <c r="E136" s="19"/>
    </row>
    <row r="137" spans="1:5" x14ac:dyDescent="0.2">
      <c r="B137" s="16"/>
      <c r="D137" s="14"/>
      <c r="E137" s="17"/>
    </row>
    <row r="138" spans="1:5" x14ac:dyDescent="0.2">
      <c r="C138" s="16"/>
      <c r="D138" s="14"/>
      <c r="E138" s="17"/>
    </row>
    <row r="139" spans="1:5" x14ac:dyDescent="0.2">
      <c r="D139" s="22"/>
      <c r="E139" s="23"/>
    </row>
    <row r="140" spans="1:5" ht="22.5" customHeight="1" x14ac:dyDescent="0.2">
      <c r="C140" s="16"/>
      <c r="D140" s="14"/>
      <c r="E140" s="24"/>
    </row>
    <row r="141" spans="1:5" x14ac:dyDescent="0.2">
      <c r="D141" s="14"/>
      <c r="E141" s="23"/>
    </row>
    <row r="142" spans="1:5" x14ac:dyDescent="0.2">
      <c r="B142" s="16"/>
      <c r="D142" s="20"/>
      <c r="E142" s="26"/>
    </row>
    <row r="143" spans="1:5" x14ac:dyDescent="0.2">
      <c r="C143" s="16"/>
      <c r="D143" s="20"/>
      <c r="E143" s="27"/>
    </row>
    <row r="144" spans="1:5" x14ac:dyDescent="0.2">
      <c r="D144" s="22"/>
      <c r="E144" s="19"/>
    </row>
    <row r="145" spans="1:5" ht="13.5" customHeight="1" x14ac:dyDescent="0.2">
      <c r="A145" s="16"/>
      <c r="D145" s="28"/>
      <c r="E145" s="26"/>
    </row>
    <row r="146" spans="1:5" ht="13.5" customHeight="1" x14ac:dyDescent="0.2">
      <c r="B146" s="16"/>
      <c r="D146" s="14"/>
      <c r="E146" s="26"/>
    </row>
    <row r="147" spans="1:5" ht="13.5" customHeight="1" x14ac:dyDescent="0.2">
      <c r="C147" s="16"/>
      <c r="D147" s="14"/>
      <c r="E147" s="17"/>
    </row>
    <row r="148" spans="1:5" x14ac:dyDescent="0.2">
      <c r="C148" s="16"/>
      <c r="D148" s="22"/>
      <c r="E148" s="19"/>
    </row>
    <row r="149" spans="1:5" x14ac:dyDescent="0.2">
      <c r="C149" s="16"/>
      <c r="D149" s="14"/>
      <c r="E149" s="17"/>
    </row>
    <row r="150" spans="1:5" x14ac:dyDescent="0.2">
      <c r="D150" s="35"/>
      <c r="E150" s="36"/>
    </row>
    <row r="151" spans="1:5" x14ac:dyDescent="0.2">
      <c r="C151" s="16"/>
      <c r="D151" s="20"/>
      <c r="E151" s="37"/>
    </row>
    <row r="152" spans="1:5" x14ac:dyDescent="0.2">
      <c r="C152" s="16"/>
      <c r="D152" s="22"/>
      <c r="E152" s="23"/>
    </row>
    <row r="153" spans="1:5" x14ac:dyDescent="0.2">
      <c r="D153" s="35"/>
      <c r="E153" s="42"/>
    </row>
    <row r="154" spans="1:5" x14ac:dyDescent="0.2">
      <c r="B154" s="16"/>
      <c r="D154" s="30"/>
      <c r="E154" s="40"/>
    </row>
    <row r="155" spans="1:5" x14ac:dyDescent="0.2">
      <c r="C155" s="16"/>
      <c r="D155" s="30"/>
      <c r="E155" s="17"/>
    </row>
    <row r="156" spans="1:5" x14ac:dyDescent="0.2">
      <c r="C156" s="16"/>
      <c r="D156" s="22"/>
      <c r="E156" s="23"/>
    </row>
    <row r="157" spans="1:5" x14ac:dyDescent="0.2">
      <c r="C157" s="16"/>
      <c r="D157" s="22"/>
      <c r="E157" s="23"/>
    </row>
    <row r="158" spans="1:5" x14ac:dyDescent="0.2">
      <c r="D158" s="14"/>
      <c r="E158" s="15"/>
    </row>
    <row r="159" spans="1:5" s="43" customFormat="1" ht="18" customHeight="1" x14ac:dyDescent="0.25">
      <c r="A159" s="196"/>
      <c r="B159" s="197"/>
      <c r="C159" s="197"/>
      <c r="D159" s="197"/>
      <c r="E159" s="197"/>
    </row>
    <row r="160" spans="1:5" ht="28.5" customHeight="1" x14ac:dyDescent="0.2">
      <c r="A160" s="32"/>
      <c r="B160" s="32"/>
      <c r="C160" s="32"/>
      <c r="D160" s="33"/>
      <c r="E160" s="34"/>
    </row>
    <row r="162" spans="1:5" ht="15.75" x14ac:dyDescent="0.2">
      <c r="A162" s="45"/>
      <c r="B162" s="16"/>
      <c r="C162" s="16"/>
      <c r="D162" s="46"/>
      <c r="E162" s="5"/>
    </row>
    <row r="163" spans="1:5" x14ac:dyDescent="0.2">
      <c r="A163" s="16"/>
      <c r="B163" s="16"/>
      <c r="C163" s="16"/>
      <c r="D163" s="46"/>
      <c r="E163" s="5"/>
    </row>
    <row r="164" spans="1:5" ht="17.25" customHeight="1" x14ac:dyDescent="0.2">
      <c r="A164" s="16"/>
      <c r="B164" s="16"/>
      <c r="C164" s="16"/>
      <c r="D164" s="46"/>
      <c r="E164" s="5"/>
    </row>
    <row r="165" spans="1:5" ht="13.5" customHeight="1" x14ac:dyDescent="0.2">
      <c r="A165" s="16"/>
      <c r="B165" s="16"/>
      <c r="C165" s="16"/>
      <c r="D165" s="46"/>
      <c r="E165" s="5"/>
    </row>
    <row r="166" spans="1:5" x14ac:dyDescent="0.2">
      <c r="A166" s="16"/>
      <c r="B166" s="16"/>
      <c r="C166" s="16"/>
      <c r="D166" s="46"/>
      <c r="E166" s="5"/>
    </row>
    <row r="167" spans="1:5" x14ac:dyDescent="0.2">
      <c r="A167" s="16"/>
      <c r="B167" s="16"/>
      <c r="C167" s="16"/>
    </row>
    <row r="168" spans="1:5" x14ac:dyDescent="0.2">
      <c r="A168" s="16"/>
      <c r="B168" s="16"/>
      <c r="C168" s="16"/>
      <c r="D168" s="46"/>
      <c r="E168" s="5"/>
    </row>
    <row r="169" spans="1:5" x14ac:dyDescent="0.2">
      <c r="A169" s="16"/>
      <c r="B169" s="16"/>
      <c r="C169" s="16"/>
      <c r="D169" s="46"/>
      <c r="E169" s="47"/>
    </row>
    <row r="170" spans="1:5" x14ac:dyDescent="0.2">
      <c r="A170" s="16"/>
      <c r="B170" s="16"/>
      <c r="C170" s="16"/>
      <c r="D170" s="46"/>
      <c r="E170" s="5"/>
    </row>
    <row r="171" spans="1:5" ht="22.5" customHeight="1" x14ac:dyDescent="0.2">
      <c r="A171" s="16"/>
      <c r="B171" s="16"/>
      <c r="C171" s="16"/>
      <c r="D171" s="46"/>
      <c r="E171" s="24"/>
    </row>
    <row r="172" spans="1:5" ht="22.5" customHeight="1" x14ac:dyDescent="0.2">
      <c r="D172" s="22"/>
      <c r="E172" s="25"/>
    </row>
  </sheetData>
  <mergeCells count="8">
    <mergeCell ref="A159:E159"/>
    <mergeCell ref="B3:H3"/>
    <mergeCell ref="B47:H47"/>
    <mergeCell ref="A1:H1"/>
    <mergeCell ref="B20:H20"/>
    <mergeCell ref="B22:H22"/>
    <mergeCell ref="B34:H34"/>
    <mergeCell ref="B36:H36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0" firstPageNumber="2" orientation="landscape" useFirstPageNumber="1" r:id="rId1"/>
  <headerFooter alignWithMargins="0"/>
  <rowBreaks count="3" manualBreakCount="3">
    <brk id="20" max="8" man="1"/>
    <brk id="93" max="9" man="1"/>
    <brk id="157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5"/>
  <sheetViews>
    <sheetView view="pageBreakPreview" zoomScale="90" zoomScaleNormal="100" zoomScaleSheetLayoutView="90" workbookViewId="0">
      <selection activeCell="B212" sqref="B212"/>
    </sheetView>
  </sheetViews>
  <sheetFormatPr defaultColWidth="11.42578125" defaultRowHeight="12.75" x14ac:dyDescent="0.2"/>
  <cols>
    <col min="1" max="1" width="12.5703125" style="61" customWidth="1"/>
    <col min="2" max="2" width="36.85546875" style="62" customWidth="1"/>
    <col min="3" max="3" width="20.28515625" style="2" customWidth="1"/>
    <col min="4" max="10" width="13.7109375" style="2" customWidth="1"/>
    <col min="11" max="16384" width="11.42578125" style="3"/>
  </cols>
  <sheetData>
    <row r="1" spans="1:10" ht="18" customHeight="1" x14ac:dyDescent="0.2">
      <c r="A1" s="204" t="s">
        <v>18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12.75" customHeight="1" x14ac:dyDescent="0.2">
      <c r="A2" s="80"/>
      <c r="B2" s="85"/>
      <c r="C2" s="85"/>
      <c r="D2" s="85"/>
      <c r="E2" s="85"/>
      <c r="F2" s="85"/>
      <c r="G2" s="85"/>
      <c r="H2" s="85"/>
      <c r="I2" s="85"/>
      <c r="J2" s="85"/>
    </row>
    <row r="3" spans="1:10" s="5" customFormat="1" ht="89.25" x14ac:dyDescent="0.2">
      <c r="A3" s="4" t="s">
        <v>19</v>
      </c>
      <c r="B3" s="84" t="s">
        <v>20</v>
      </c>
      <c r="C3" s="4" t="s">
        <v>43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s="154" customFormat="1" x14ac:dyDescent="0.2">
      <c r="A4" s="95"/>
      <c r="B4" s="86"/>
      <c r="C4" s="87"/>
      <c r="D4" s="87"/>
      <c r="E4" s="87"/>
      <c r="F4" s="87"/>
      <c r="G4" s="87"/>
      <c r="H4" s="87"/>
      <c r="I4" s="87"/>
      <c r="J4" s="87"/>
    </row>
    <row r="5" spans="1:10" s="5" customFormat="1" ht="25.5" x14ac:dyDescent="0.2">
      <c r="A5" s="96"/>
      <c r="B5" s="120" t="s">
        <v>54</v>
      </c>
      <c r="C5" s="97"/>
      <c r="D5" s="97"/>
      <c r="E5" s="97"/>
      <c r="F5" s="97"/>
      <c r="G5" s="97"/>
      <c r="H5" s="97"/>
      <c r="I5" s="97"/>
      <c r="J5" s="97"/>
    </row>
    <row r="6" spans="1:10" s="5" customFormat="1" x14ac:dyDescent="0.2">
      <c r="A6" s="96"/>
      <c r="B6" s="120"/>
      <c r="C6" s="97"/>
      <c r="D6" s="97"/>
      <c r="E6" s="97"/>
      <c r="F6" s="97"/>
      <c r="G6" s="97"/>
      <c r="H6" s="97"/>
      <c r="I6" s="97"/>
      <c r="J6" s="97"/>
    </row>
    <row r="7" spans="1:10" s="5" customFormat="1" x14ac:dyDescent="0.2">
      <c r="A7" s="91" t="s">
        <v>45</v>
      </c>
      <c r="B7" s="92" t="s">
        <v>48</v>
      </c>
      <c r="C7" s="93"/>
      <c r="D7" s="93"/>
      <c r="E7" s="93"/>
      <c r="F7" s="93"/>
      <c r="G7" s="93"/>
      <c r="H7" s="93"/>
      <c r="I7" s="93"/>
      <c r="J7" s="93"/>
    </row>
    <row r="8" spans="1:10" s="5" customFormat="1" ht="12.75" customHeight="1" x14ac:dyDescent="0.2">
      <c r="A8" s="91" t="s">
        <v>44</v>
      </c>
      <c r="B8" s="121"/>
      <c r="C8" s="93"/>
      <c r="D8" s="93"/>
      <c r="E8" s="93"/>
      <c r="F8" s="93"/>
      <c r="G8" s="93"/>
      <c r="H8" s="93"/>
      <c r="I8" s="93"/>
      <c r="J8" s="93"/>
    </row>
    <row r="9" spans="1:10" s="5" customFormat="1" x14ac:dyDescent="0.2">
      <c r="A9" s="94">
        <v>3</v>
      </c>
      <c r="B9" s="92" t="s">
        <v>46</v>
      </c>
      <c r="C9" s="122">
        <f>SUM(D9:H9)</f>
        <v>4290060</v>
      </c>
      <c r="D9" s="122">
        <f>SUM(D14,D19,D21)</f>
        <v>718060</v>
      </c>
      <c r="E9" s="122">
        <f t="shared" ref="E9:H9" si="0">SUM(E10,E14,E19)</f>
        <v>15000</v>
      </c>
      <c r="F9" s="122">
        <f t="shared" si="0"/>
        <v>30000</v>
      </c>
      <c r="G9" s="122">
        <f>SUM(G10,G14,G19,G21)</f>
        <v>3525000</v>
      </c>
      <c r="H9" s="122">
        <f t="shared" si="0"/>
        <v>2000</v>
      </c>
      <c r="I9" s="122"/>
      <c r="J9" s="93"/>
    </row>
    <row r="10" spans="1:10" s="5" customFormat="1" x14ac:dyDescent="0.2">
      <c r="A10" s="94">
        <v>31</v>
      </c>
      <c r="B10" s="92" t="s">
        <v>22</v>
      </c>
      <c r="C10" s="122">
        <f t="shared" ref="C10:C12" si="1">SUM(D10:H10)</f>
        <v>3145000</v>
      </c>
      <c r="D10" s="122"/>
      <c r="E10" s="122"/>
      <c r="F10" s="122"/>
      <c r="G10" s="122">
        <f>SUM(G11:G13)</f>
        <v>3145000</v>
      </c>
      <c r="H10" s="122"/>
      <c r="I10" s="122"/>
      <c r="J10" s="93"/>
    </row>
    <row r="11" spans="1:10" s="154" customFormat="1" x14ac:dyDescent="0.2">
      <c r="A11" s="88">
        <v>311</v>
      </c>
      <c r="B11" s="89" t="s">
        <v>23</v>
      </c>
      <c r="C11" s="123">
        <f t="shared" si="1"/>
        <v>2595000</v>
      </c>
      <c r="D11" s="123"/>
      <c r="E11" s="123"/>
      <c r="F11" s="123"/>
      <c r="G11" s="123">
        <f>2526000+69000</f>
        <v>2595000</v>
      </c>
      <c r="H11" s="123"/>
      <c r="I11" s="123"/>
      <c r="J11" s="90"/>
    </row>
    <row r="12" spans="1:10" s="154" customFormat="1" x14ac:dyDescent="0.2">
      <c r="A12" s="88">
        <v>312</v>
      </c>
      <c r="B12" s="89" t="s">
        <v>24</v>
      </c>
      <c r="C12" s="123">
        <f t="shared" si="1"/>
        <v>140000</v>
      </c>
      <c r="D12" s="123"/>
      <c r="E12" s="123"/>
      <c r="F12" s="123"/>
      <c r="G12" s="123">
        <v>140000</v>
      </c>
      <c r="H12" s="123"/>
      <c r="I12" s="123"/>
      <c r="J12" s="90"/>
    </row>
    <row r="13" spans="1:10" s="154" customFormat="1" x14ac:dyDescent="0.2">
      <c r="A13" s="88">
        <v>313</v>
      </c>
      <c r="B13" s="89" t="s">
        <v>25</v>
      </c>
      <c r="C13" s="123">
        <f>SUM(D13:H13)</f>
        <v>410000</v>
      </c>
      <c r="D13" s="123"/>
      <c r="E13" s="123"/>
      <c r="F13" s="123"/>
      <c r="G13" s="123">
        <v>410000</v>
      </c>
      <c r="H13" s="123"/>
      <c r="I13" s="123"/>
      <c r="J13" s="90"/>
    </row>
    <row r="14" spans="1:10" s="5" customFormat="1" x14ac:dyDescent="0.2">
      <c r="A14" s="94">
        <v>32</v>
      </c>
      <c r="B14" s="92" t="s">
        <v>26</v>
      </c>
      <c r="C14" s="122">
        <f>SUM(D14:H14)</f>
        <v>1109560</v>
      </c>
      <c r="D14" s="122">
        <f>SUM(D15:D18)</f>
        <v>713560</v>
      </c>
      <c r="E14" s="122">
        <f t="shared" ref="E14:F14" si="2">SUM(E15:E17)</f>
        <v>15000</v>
      </c>
      <c r="F14" s="122">
        <f t="shared" si="2"/>
        <v>30000</v>
      </c>
      <c r="G14" s="122">
        <f>SUM(G15:G18)</f>
        <v>349000</v>
      </c>
      <c r="H14" s="122">
        <f>SUM(H15:H17)</f>
        <v>2000</v>
      </c>
      <c r="I14" s="122"/>
      <c r="J14" s="93"/>
    </row>
    <row r="15" spans="1:10" s="154" customFormat="1" x14ac:dyDescent="0.2">
      <c r="A15" s="88">
        <v>321</v>
      </c>
      <c r="B15" s="89" t="s">
        <v>27</v>
      </c>
      <c r="C15" s="123">
        <f>SUM(D15:H15)</f>
        <v>304500</v>
      </c>
      <c r="D15" s="123">
        <v>5500</v>
      </c>
      <c r="E15" s="123"/>
      <c r="F15" s="123"/>
      <c r="G15" s="123">
        <f>264000+3000+30000</f>
        <v>297000</v>
      </c>
      <c r="H15" s="123">
        <v>2000</v>
      </c>
      <c r="I15" s="123"/>
      <c r="J15" s="90"/>
    </row>
    <row r="16" spans="1:10" s="154" customFormat="1" x14ac:dyDescent="0.2">
      <c r="A16" s="88">
        <v>322</v>
      </c>
      <c r="B16" s="89" t="s">
        <v>28</v>
      </c>
      <c r="C16" s="123">
        <f t="shared" ref="C16" si="3">SUM(D16:H16)</f>
        <v>237500</v>
      </c>
      <c r="D16" s="123">
        <v>187500</v>
      </c>
      <c r="E16" s="123">
        <v>15000</v>
      </c>
      <c r="F16" s="123">
        <v>30000</v>
      </c>
      <c r="G16" s="123">
        <v>5000</v>
      </c>
      <c r="H16" s="123"/>
      <c r="I16" s="123"/>
      <c r="J16" s="90"/>
    </row>
    <row r="17" spans="1:10" s="154" customFormat="1" x14ac:dyDescent="0.2">
      <c r="A17" s="88">
        <v>323</v>
      </c>
      <c r="B17" s="89" t="s">
        <v>29</v>
      </c>
      <c r="C17" s="123">
        <f>SUM(D17:H17)</f>
        <v>505400</v>
      </c>
      <c r="D17" s="123">
        <v>489400</v>
      </c>
      <c r="E17" s="123"/>
      <c r="F17" s="123"/>
      <c r="G17" s="123">
        <v>16000</v>
      </c>
      <c r="H17" s="123"/>
      <c r="I17" s="123"/>
      <c r="J17" s="90"/>
    </row>
    <row r="18" spans="1:10" s="154" customFormat="1" x14ac:dyDescent="0.2">
      <c r="A18" s="88">
        <v>329</v>
      </c>
      <c r="B18" s="89" t="s">
        <v>49</v>
      </c>
      <c r="C18" s="123">
        <f>SUM(D18:H18)</f>
        <v>62160</v>
      </c>
      <c r="D18" s="123">
        <v>31160</v>
      </c>
      <c r="E18" s="123"/>
      <c r="F18" s="123"/>
      <c r="G18" s="123">
        <f>20000+11000</f>
        <v>31000</v>
      </c>
      <c r="H18" s="123"/>
      <c r="I18" s="123"/>
      <c r="J18" s="90"/>
    </row>
    <row r="19" spans="1:10" s="5" customFormat="1" x14ac:dyDescent="0.2">
      <c r="A19" s="94">
        <v>34</v>
      </c>
      <c r="B19" s="92" t="s">
        <v>30</v>
      </c>
      <c r="C19" s="122">
        <f>SUM(C20)</f>
        <v>5500</v>
      </c>
      <c r="D19" s="122">
        <f>SUM(D20)</f>
        <v>4500</v>
      </c>
      <c r="E19" s="122"/>
      <c r="F19" s="122"/>
      <c r="G19" s="122">
        <f>SUM(G20)</f>
        <v>1000</v>
      </c>
      <c r="H19" s="122"/>
      <c r="I19" s="122"/>
      <c r="J19" s="93"/>
    </row>
    <row r="20" spans="1:10" s="154" customFormat="1" x14ac:dyDescent="0.2">
      <c r="A20" s="88">
        <v>343</v>
      </c>
      <c r="B20" s="89" t="s">
        <v>31</v>
      </c>
      <c r="C20" s="123">
        <f>SUM(D20:G20)</f>
        <v>5500</v>
      </c>
      <c r="D20" s="123">
        <v>4500</v>
      </c>
      <c r="E20" s="123"/>
      <c r="F20" s="123"/>
      <c r="G20" s="123">
        <v>1000</v>
      </c>
      <c r="H20" s="123"/>
      <c r="I20" s="123"/>
      <c r="J20" s="90"/>
    </row>
    <row r="21" spans="1:10" s="5" customFormat="1" ht="25.5" x14ac:dyDescent="0.2">
      <c r="A21" s="96">
        <v>37</v>
      </c>
      <c r="B21" s="92" t="s">
        <v>55</v>
      </c>
      <c r="C21" s="134">
        <f>SUM(D21:H21)</f>
        <v>30000</v>
      </c>
      <c r="D21" s="134"/>
      <c r="E21" s="134">
        <f>SUM(E22)</f>
        <v>0</v>
      </c>
      <c r="F21" s="134">
        <f>SUM(F22)</f>
        <v>0</v>
      </c>
      <c r="G21" s="134">
        <f>SUM(G22)</f>
        <v>30000</v>
      </c>
      <c r="H21" s="134">
        <f>SUM(H22)</f>
        <v>0</v>
      </c>
      <c r="I21" s="134"/>
      <c r="J21" s="97"/>
    </row>
    <row r="22" spans="1:10" s="154" customFormat="1" x14ac:dyDescent="0.2">
      <c r="A22" s="131">
        <v>372</v>
      </c>
      <c r="B22" s="89" t="s">
        <v>56</v>
      </c>
      <c r="C22" s="132">
        <v>30000</v>
      </c>
      <c r="D22" s="132"/>
      <c r="E22" s="132"/>
      <c r="F22" s="132"/>
      <c r="G22" s="132">
        <v>30000</v>
      </c>
      <c r="H22" s="132"/>
      <c r="I22" s="132"/>
      <c r="J22" s="133"/>
    </row>
    <row r="23" spans="1:10" s="5" customFormat="1" ht="25.5" x14ac:dyDescent="0.2">
      <c r="A23" s="96">
        <v>4</v>
      </c>
      <c r="B23" s="92" t="s">
        <v>50</v>
      </c>
      <c r="C23" s="134">
        <f>SUM(D23:G23)</f>
        <v>47000</v>
      </c>
      <c r="D23" s="134">
        <f>SUM(D24)</f>
        <v>7000</v>
      </c>
      <c r="E23" s="134"/>
      <c r="F23" s="134"/>
      <c r="G23" s="134">
        <f>SUM(G26)</f>
        <v>40000</v>
      </c>
      <c r="H23" s="134"/>
      <c r="I23" s="134"/>
      <c r="J23" s="97"/>
    </row>
    <row r="24" spans="1:10" s="5" customFormat="1" ht="25.5" x14ac:dyDescent="0.2">
      <c r="A24" s="96">
        <v>42</v>
      </c>
      <c r="B24" s="155" t="s">
        <v>51</v>
      </c>
      <c r="C24" s="134">
        <f>SUM(C25:C26)</f>
        <v>47000</v>
      </c>
      <c r="D24" s="134">
        <f>SUM(D25:D26)</f>
        <v>7000</v>
      </c>
      <c r="E24" s="97"/>
      <c r="F24" s="97"/>
      <c r="G24" s="134">
        <f>SUM(G26)</f>
        <v>40000</v>
      </c>
      <c r="H24" s="97"/>
      <c r="I24" s="97"/>
      <c r="J24" s="97"/>
    </row>
    <row r="25" spans="1:10" s="5" customFormat="1" x14ac:dyDescent="0.2">
      <c r="A25" s="131">
        <v>422</v>
      </c>
      <c r="B25" s="89" t="s">
        <v>114</v>
      </c>
      <c r="C25" s="134">
        <f>SUM(D25:J25)</f>
        <v>5000</v>
      </c>
      <c r="D25" s="132">
        <v>5000</v>
      </c>
      <c r="E25" s="97"/>
      <c r="F25" s="97"/>
      <c r="G25" s="134"/>
      <c r="H25" s="97"/>
      <c r="I25" s="97"/>
      <c r="J25" s="97"/>
    </row>
    <row r="26" spans="1:10" s="154" customFormat="1" x14ac:dyDescent="0.2">
      <c r="A26" s="131">
        <v>424</v>
      </c>
      <c r="B26" s="89" t="s">
        <v>52</v>
      </c>
      <c r="C26" s="132">
        <f>SUM(D26:G26)</f>
        <v>42000</v>
      </c>
      <c r="D26" s="132">
        <v>2000</v>
      </c>
      <c r="E26" s="133"/>
      <c r="F26" s="133"/>
      <c r="G26" s="132">
        <v>40000</v>
      </c>
      <c r="H26" s="133"/>
      <c r="I26" s="133"/>
      <c r="J26" s="133"/>
    </row>
    <row r="27" spans="1:10" s="5" customFormat="1" x14ac:dyDescent="0.2">
      <c r="A27" s="96"/>
      <c r="B27" s="155" t="s">
        <v>59</v>
      </c>
      <c r="C27" s="156">
        <f>SUM(D27:H27)</f>
        <v>4337060</v>
      </c>
      <c r="D27" s="134">
        <f>SUM(D9,D23)</f>
        <v>725060</v>
      </c>
      <c r="E27" s="134">
        <f>SUM(E9,E23)</f>
        <v>15000</v>
      </c>
      <c r="F27" s="134">
        <f>SUM(F9,F23)</f>
        <v>30000</v>
      </c>
      <c r="G27" s="134">
        <f>SUM(G9,G23)</f>
        <v>3565000</v>
      </c>
      <c r="H27" s="134">
        <f>SUM(H9,H23)</f>
        <v>2000</v>
      </c>
      <c r="I27" s="97"/>
      <c r="J27" s="97"/>
    </row>
    <row r="28" spans="1:10" ht="12.75" customHeight="1" x14ac:dyDescent="0.2">
      <c r="A28" s="157"/>
      <c r="B28" s="151"/>
      <c r="C28" s="158"/>
      <c r="D28" s="158"/>
      <c r="E28" s="158"/>
      <c r="F28" s="158"/>
      <c r="G28" s="152"/>
      <c r="H28" s="158"/>
      <c r="I28" s="158"/>
      <c r="J28" s="158"/>
    </row>
    <row r="29" spans="1:10" s="154" customFormat="1" ht="12.75" customHeight="1" x14ac:dyDescent="0.2">
      <c r="A29" s="159"/>
      <c r="B29" s="8"/>
      <c r="D29" s="149"/>
    </row>
    <row r="30" spans="1:10" s="154" customFormat="1" ht="12.75" customHeight="1" x14ac:dyDescent="0.2">
      <c r="A30" s="159"/>
      <c r="B30" s="8"/>
    </row>
    <row r="31" spans="1:10" s="154" customFormat="1" ht="12.75" customHeight="1" x14ac:dyDescent="0.2">
      <c r="A31" s="159"/>
      <c r="B31" s="8"/>
    </row>
    <row r="32" spans="1:10" s="154" customFormat="1" ht="12.75" customHeight="1" x14ac:dyDescent="0.2">
      <c r="A32" s="159"/>
      <c r="B32" s="8"/>
    </row>
    <row r="33" spans="1:10" s="154" customFormat="1" ht="12.75" customHeight="1" x14ac:dyDescent="0.2">
      <c r="A33" s="159"/>
      <c r="B33" s="8"/>
    </row>
    <row r="34" spans="1:10" s="154" customFormat="1" ht="12.75" customHeight="1" x14ac:dyDescent="0.2">
      <c r="A34" s="159"/>
      <c r="B34" s="8"/>
    </row>
    <row r="35" spans="1:10" s="154" customFormat="1" ht="12.75" customHeight="1" x14ac:dyDescent="0.2">
      <c r="A35" s="159"/>
      <c r="B35" s="8"/>
    </row>
    <row r="36" spans="1:10" s="154" customFormat="1" x14ac:dyDescent="0.2">
      <c r="A36" s="60"/>
      <c r="B36" s="8"/>
      <c r="C36" s="149"/>
      <c r="D36" s="149"/>
      <c r="E36" s="149"/>
      <c r="F36" s="149"/>
      <c r="G36" s="149"/>
      <c r="H36" s="149"/>
      <c r="I36" s="149"/>
    </row>
    <row r="37" spans="1:10" s="5" customFormat="1" ht="89.25" x14ac:dyDescent="0.2">
      <c r="A37" s="4" t="s">
        <v>19</v>
      </c>
      <c r="B37" s="84" t="s">
        <v>20</v>
      </c>
      <c r="C37" s="4" t="s">
        <v>60</v>
      </c>
      <c r="D37" s="4" t="s">
        <v>10</v>
      </c>
      <c r="E37" s="4" t="s">
        <v>11</v>
      </c>
      <c r="F37" s="4" t="s">
        <v>12</v>
      </c>
      <c r="G37" s="4" t="s">
        <v>13</v>
      </c>
      <c r="H37" s="4" t="s">
        <v>21</v>
      </c>
      <c r="I37" s="4" t="s">
        <v>15</v>
      </c>
      <c r="J37" s="4" t="s">
        <v>16</v>
      </c>
    </row>
    <row r="38" spans="1:10" s="168" customFormat="1" x14ac:dyDescent="0.2">
      <c r="A38" s="95"/>
      <c r="B38" s="86"/>
      <c r="C38" s="87"/>
      <c r="D38" s="87"/>
      <c r="E38" s="87"/>
      <c r="F38" s="87"/>
      <c r="G38" s="87"/>
      <c r="H38" s="87"/>
      <c r="I38" s="87"/>
      <c r="J38" s="87"/>
    </row>
    <row r="39" spans="1:10" s="5" customFormat="1" ht="25.5" x14ac:dyDescent="0.2">
      <c r="A39" s="96"/>
      <c r="B39" s="120" t="s">
        <v>54</v>
      </c>
      <c r="C39" s="97"/>
      <c r="D39" s="97"/>
      <c r="E39" s="97"/>
      <c r="F39" s="97"/>
      <c r="G39" s="97"/>
      <c r="H39" s="97"/>
      <c r="I39" s="97"/>
      <c r="J39" s="97"/>
    </row>
    <row r="40" spans="1:10" s="5" customFormat="1" x14ac:dyDescent="0.2">
      <c r="A40" s="96"/>
      <c r="B40" s="120"/>
      <c r="C40" s="97"/>
      <c r="D40" s="97"/>
      <c r="E40" s="97"/>
      <c r="F40" s="97"/>
      <c r="G40" s="97"/>
      <c r="H40" s="97"/>
      <c r="I40" s="97"/>
      <c r="J40" s="97"/>
    </row>
    <row r="41" spans="1:10" s="5" customFormat="1" x14ac:dyDescent="0.2">
      <c r="A41" s="91" t="s">
        <v>45</v>
      </c>
      <c r="B41" s="92" t="s">
        <v>48</v>
      </c>
      <c r="C41" s="93"/>
      <c r="D41" s="93"/>
      <c r="E41" s="93"/>
      <c r="F41" s="93"/>
      <c r="G41" s="93"/>
      <c r="H41" s="93"/>
      <c r="I41" s="93"/>
      <c r="J41" s="93"/>
    </row>
    <row r="42" spans="1:10" s="5" customFormat="1" ht="12.75" customHeight="1" x14ac:dyDescent="0.2">
      <c r="A42" s="91" t="s">
        <v>44</v>
      </c>
      <c r="B42" s="121"/>
      <c r="C42" s="93"/>
      <c r="D42" s="93"/>
      <c r="E42" s="93"/>
      <c r="F42" s="93"/>
      <c r="G42" s="93"/>
      <c r="H42" s="93"/>
      <c r="I42" s="93"/>
      <c r="J42" s="93"/>
    </row>
    <row r="43" spans="1:10" s="5" customFormat="1" x14ac:dyDescent="0.2">
      <c r="A43" s="94">
        <v>3</v>
      </c>
      <c r="B43" s="92" t="s">
        <v>46</v>
      </c>
      <c r="C43" s="122">
        <f>SUM(D43:H43)</f>
        <v>4290060</v>
      </c>
      <c r="D43" s="122">
        <f>SUM(D48,D53,D55)</f>
        <v>718060</v>
      </c>
      <c r="E43" s="122">
        <f t="shared" ref="E43:F43" si="4">SUM(E44,E48,E53)</f>
        <v>15000</v>
      </c>
      <c r="F43" s="122">
        <f t="shared" si="4"/>
        <v>30000</v>
      </c>
      <c r="G43" s="122">
        <f>SUM(G44,G48,G53,G55)</f>
        <v>3525000</v>
      </c>
      <c r="H43" s="122">
        <f t="shared" ref="H43" si="5">SUM(H44,H48,H53)</f>
        <v>2000</v>
      </c>
      <c r="I43" s="122"/>
      <c r="J43" s="93"/>
    </row>
    <row r="44" spans="1:10" s="5" customFormat="1" x14ac:dyDescent="0.2">
      <c r="A44" s="94">
        <v>31</v>
      </c>
      <c r="B44" s="92" t="s">
        <v>22</v>
      </c>
      <c r="C44" s="122">
        <f t="shared" ref="C44:C46" si="6">SUM(D44:H44)</f>
        <v>3145000</v>
      </c>
      <c r="D44" s="122"/>
      <c r="E44" s="122"/>
      <c r="F44" s="122"/>
      <c r="G44" s="122">
        <f>SUM(G45:G47)</f>
        <v>3145000</v>
      </c>
      <c r="H44" s="122"/>
      <c r="I44" s="122"/>
      <c r="J44" s="93"/>
    </row>
    <row r="45" spans="1:10" s="170" customFormat="1" x14ac:dyDescent="0.2">
      <c r="A45" s="88">
        <v>311</v>
      </c>
      <c r="B45" s="89" t="s">
        <v>23</v>
      </c>
      <c r="C45" s="123">
        <f t="shared" si="6"/>
        <v>2595000</v>
      </c>
      <c r="D45" s="123"/>
      <c r="E45" s="123"/>
      <c r="F45" s="123"/>
      <c r="G45" s="123">
        <f>2526000+69000</f>
        <v>2595000</v>
      </c>
      <c r="H45" s="123"/>
      <c r="I45" s="123"/>
      <c r="J45" s="90"/>
    </row>
    <row r="46" spans="1:10" s="170" customFormat="1" x14ac:dyDescent="0.2">
      <c r="A46" s="88">
        <v>312</v>
      </c>
      <c r="B46" s="89" t="s">
        <v>24</v>
      </c>
      <c r="C46" s="123">
        <f t="shared" si="6"/>
        <v>140000</v>
      </c>
      <c r="D46" s="123"/>
      <c r="E46" s="123"/>
      <c r="F46" s="123"/>
      <c r="G46" s="123">
        <v>140000</v>
      </c>
      <c r="H46" s="123"/>
      <c r="I46" s="123"/>
      <c r="J46" s="90"/>
    </row>
    <row r="47" spans="1:10" s="170" customFormat="1" x14ac:dyDescent="0.2">
      <c r="A47" s="88">
        <v>313</v>
      </c>
      <c r="B47" s="89" t="s">
        <v>25</v>
      </c>
      <c r="C47" s="123">
        <f>SUM(D47:H47)</f>
        <v>410000</v>
      </c>
      <c r="D47" s="123"/>
      <c r="E47" s="123"/>
      <c r="F47" s="123"/>
      <c r="G47" s="123">
        <v>410000</v>
      </c>
      <c r="H47" s="123"/>
      <c r="I47" s="123"/>
      <c r="J47" s="90"/>
    </row>
    <row r="48" spans="1:10" s="5" customFormat="1" x14ac:dyDescent="0.2">
      <c r="A48" s="94">
        <v>32</v>
      </c>
      <c r="B48" s="92" t="s">
        <v>26</v>
      </c>
      <c r="C48" s="122">
        <f>SUM(D48:H48)</f>
        <v>1109560</v>
      </c>
      <c r="D48" s="122">
        <f>SUM(D49:D52)</f>
        <v>713560</v>
      </c>
      <c r="E48" s="122">
        <f t="shared" ref="E48:F48" si="7">SUM(E49:E51)</f>
        <v>15000</v>
      </c>
      <c r="F48" s="122">
        <f t="shared" si="7"/>
        <v>30000</v>
      </c>
      <c r="G48" s="122">
        <f>SUM(G49:G52)</f>
        <v>349000</v>
      </c>
      <c r="H48" s="122">
        <f>SUM(H49:H51)</f>
        <v>2000</v>
      </c>
      <c r="I48" s="122"/>
      <c r="J48" s="93"/>
    </row>
    <row r="49" spans="1:10" s="170" customFormat="1" x14ac:dyDescent="0.2">
      <c r="A49" s="88">
        <v>321</v>
      </c>
      <c r="B49" s="89" t="s">
        <v>27</v>
      </c>
      <c r="C49" s="123">
        <f>SUM(D49:H49)</f>
        <v>304500</v>
      </c>
      <c r="D49" s="123">
        <v>5500</v>
      </c>
      <c r="E49" s="123"/>
      <c r="F49" s="123"/>
      <c r="G49" s="123">
        <f>264000+3000+30000</f>
        <v>297000</v>
      </c>
      <c r="H49" s="123">
        <v>2000</v>
      </c>
      <c r="I49" s="123"/>
      <c r="J49" s="90"/>
    </row>
    <row r="50" spans="1:10" s="170" customFormat="1" x14ac:dyDescent="0.2">
      <c r="A50" s="88">
        <v>322</v>
      </c>
      <c r="B50" s="89" t="s">
        <v>28</v>
      </c>
      <c r="C50" s="123">
        <f t="shared" ref="C50" si="8">SUM(D50:H50)</f>
        <v>237500</v>
      </c>
      <c r="D50" s="123">
        <v>187500</v>
      </c>
      <c r="E50" s="123">
        <v>15000</v>
      </c>
      <c r="F50" s="123">
        <v>30000</v>
      </c>
      <c r="G50" s="123">
        <v>5000</v>
      </c>
      <c r="H50" s="123"/>
      <c r="I50" s="123"/>
      <c r="J50" s="90"/>
    </row>
    <row r="51" spans="1:10" s="170" customFormat="1" x14ac:dyDescent="0.2">
      <c r="A51" s="88">
        <v>323</v>
      </c>
      <c r="B51" s="89" t="s">
        <v>29</v>
      </c>
      <c r="C51" s="123">
        <f>SUM(D51:H51)</f>
        <v>505400</v>
      </c>
      <c r="D51" s="123">
        <v>489400</v>
      </c>
      <c r="E51" s="123"/>
      <c r="F51" s="123"/>
      <c r="G51" s="123">
        <v>16000</v>
      </c>
      <c r="H51" s="123"/>
      <c r="I51" s="123"/>
      <c r="J51" s="90"/>
    </row>
    <row r="52" spans="1:10" s="170" customFormat="1" x14ac:dyDescent="0.2">
      <c r="A52" s="88">
        <v>329</v>
      </c>
      <c r="B52" s="89" t="s">
        <v>49</v>
      </c>
      <c r="C52" s="123">
        <f>SUM(D52:H52)</f>
        <v>62160</v>
      </c>
      <c r="D52" s="123">
        <v>31160</v>
      </c>
      <c r="E52" s="123"/>
      <c r="F52" s="123"/>
      <c r="G52" s="123">
        <f>20000+11000</f>
        <v>31000</v>
      </c>
      <c r="H52" s="123"/>
      <c r="I52" s="123"/>
      <c r="J52" s="90"/>
    </row>
    <row r="53" spans="1:10" s="5" customFormat="1" x14ac:dyDescent="0.2">
      <c r="A53" s="94">
        <v>34</v>
      </c>
      <c r="B53" s="92" t="s">
        <v>30</v>
      </c>
      <c r="C53" s="122">
        <f>SUM(C54)</f>
        <v>5500</v>
      </c>
      <c r="D53" s="122">
        <f>SUM(D54)</f>
        <v>4500</v>
      </c>
      <c r="E53" s="122"/>
      <c r="F53" s="122"/>
      <c r="G53" s="122">
        <f>SUM(G54)</f>
        <v>1000</v>
      </c>
      <c r="H53" s="122"/>
      <c r="I53" s="122"/>
      <c r="J53" s="93"/>
    </row>
    <row r="54" spans="1:10" s="170" customFormat="1" x14ac:dyDescent="0.2">
      <c r="A54" s="88">
        <v>343</v>
      </c>
      <c r="B54" s="89" t="s">
        <v>31</v>
      </c>
      <c r="C54" s="123">
        <f>SUM(D54:G54)</f>
        <v>5500</v>
      </c>
      <c r="D54" s="123">
        <v>4500</v>
      </c>
      <c r="E54" s="123"/>
      <c r="F54" s="123"/>
      <c r="G54" s="123">
        <v>1000</v>
      </c>
      <c r="H54" s="123"/>
      <c r="I54" s="123"/>
      <c r="J54" s="90"/>
    </row>
    <row r="55" spans="1:10" s="5" customFormat="1" ht="25.5" x14ac:dyDescent="0.2">
      <c r="A55" s="96">
        <v>37</v>
      </c>
      <c r="B55" s="92" t="s">
        <v>55</v>
      </c>
      <c r="C55" s="134">
        <f>SUM(D55:H55)</f>
        <v>30000</v>
      </c>
      <c r="D55" s="134"/>
      <c r="E55" s="134">
        <f>SUM(E56)</f>
        <v>0</v>
      </c>
      <c r="F55" s="134">
        <f>SUM(F56)</f>
        <v>0</v>
      </c>
      <c r="G55" s="134">
        <f>SUM(G56)</f>
        <v>30000</v>
      </c>
      <c r="H55" s="134">
        <f>SUM(H56)</f>
        <v>0</v>
      </c>
      <c r="I55" s="134"/>
      <c r="J55" s="97"/>
    </row>
    <row r="56" spans="1:10" s="170" customFormat="1" x14ac:dyDescent="0.2">
      <c r="A56" s="131">
        <v>372</v>
      </c>
      <c r="B56" s="89" t="s">
        <v>56</v>
      </c>
      <c r="C56" s="132">
        <v>30000</v>
      </c>
      <c r="D56" s="132"/>
      <c r="E56" s="132"/>
      <c r="F56" s="132"/>
      <c r="G56" s="132">
        <v>30000</v>
      </c>
      <c r="H56" s="132"/>
      <c r="I56" s="132"/>
      <c r="J56" s="133"/>
    </row>
    <row r="57" spans="1:10" s="5" customFormat="1" ht="25.5" x14ac:dyDescent="0.2">
      <c r="A57" s="96">
        <v>4</v>
      </c>
      <c r="B57" s="92" t="s">
        <v>50</v>
      </c>
      <c r="C57" s="134">
        <f>SUM(D57:G57)</f>
        <v>47000</v>
      </c>
      <c r="D57" s="134">
        <f>SUM(D58)</f>
        <v>7000</v>
      </c>
      <c r="E57" s="134"/>
      <c r="F57" s="134"/>
      <c r="G57" s="134">
        <f>SUM(G60)</f>
        <v>40000</v>
      </c>
      <c r="H57" s="134"/>
      <c r="I57" s="134"/>
      <c r="J57" s="97"/>
    </row>
    <row r="58" spans="1:10" s="5" customFormat="1" ht="25.5" x14ac:dyDescent="0.2">
      <c r="A58" s="96">
        <v>42</v>
      </c>
      <c r="B58" s="155" t="s">
        <v>51</v>
      </c>
      <c r="C58" s="134">
        <f>SUM(C59:C60)</f>
        <v>47000</v>
      </c>
      <c r="D58" s="134">
        <f>SUM(D59:D60)</f>
        <v>7000</v>
      </c>
      <c r="E58" s="97"/>
      <c r="F58" s="97"/>
      <c r="G58" s="134">
        <f>SUM(G60)</f>
        <v>40000</v>
      </c>
      <c r="H58" s="97"/>
      <c r="I58" s="97"/>
      <c r="J58" s="97"/>
    </row>
    <row r="59" spans="1:10" s="5" customFormat="1" x14ac:dyDescent="0.2">
      <c r="A59" s="131">
        <v>422</v>
      </c>
      <c r="B59" s="89" t="s">
        <v>114</v>
      </c>
      <c r="C59" s="134">
        <f>SUM(D59:J59)</f>
        <v>5000</v>
      </c>
      <c r="D59" s="132">
        <v>5000</v>
      </c>
      <c r="E59" s="97"/>
      <c r="F59" s="97"/>
      <c r="G59" s="134"/>
      <c r="H59" s="97"/>
      <c r="I59" s="97"/>
      <c r="J59" s="97"/>
    </row>
    <row r="60" spans="1:10" s="170" customFormat="1" x14ac:dyDescent="0.2">
      <c r="A60" s="131">
        <v>424</v>
      </c>
      <c r="B60" s="89" t="s">
        <v>52</v>
      </c>
      <c r="C60" s="132">
        <f>SUM(D60:G60)</f>
        <v>42000</v>
      </c>
      <c r="D60" s="132">
        <v>2000</v>
      </c>
      <c r="E60" s="133"/>
      <c r="F60" s="133"/>
      <c r="G60" s="132">
        <v>40000</v>
      </c>
      <c r="H60" s="133"/>
      <c r="I60" s="133"/>
      <c r="J60" s="133"/>
    </row>
    <row r="61" spans="1:10" s="5" customFormat="1" x14ac:dyDescent="0.2">
      <c r="A61" s="96"/>
      <c r="B61" s="155" t="s">
        <v>59</v>
      </c>
      <c r="C61" s="156">
        <f>SUM(D61:H61)</f>
        <v>4337060</v>
      </c>
      <c r="D61" s="134">
        <f>SUM(D43,D57)</f>
        <v>725060</v>
      </c>
      <c r="E61" s="134">
        <f>SUM(E43,E57)</f>
        <v>15000</v>
      </c>
      <c r="F61" s="134">
        <f>SUM(F43,F57)</f>
        <v>30000</v>
      </c>
      <c r="G61" s="134">
        <f>SUM(G43,G57)</f>
        <v>3565000</v>
      </c>
      <c r="H61" s="134">
        <f>SUM(H43,H57)</f>
        <v>2000</v>
      </c>
      <c r="I61" s="97"/>
      <c r="J61" s="97"/>
    </row>
    <row r="62" spans="1:10" hidden="1" x14ac:dyDescent="0.2"/>
    <row r="63" spans="1:10" hidden="1" x14ac:dyDescent="0.2"/>
    <row r="64" spans="1:10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spans="1:10" hidden="1" x14ac:dyDescent="0.2"/>
    <row r="178" spans="1:10" s="5" customFormat="1" ht="12.75" customHeight="1" x14ac:dyDescent="0.2">
      <c r="A178" s="150"/>
      <c r="B178" s="151"/>
      <c r="C178" s="152"/>
      <c r="D178" s="152"/>
      <c r="E178" s="152"/>
      <c r="F178" s="152"/>
      <c r="G178" s="152"/>
      <c r="H178" s="152"/>
      <c r="I178" s="153"/>
      <c r="J178" s="153"/>
    </row>
    <row r="179" spans="1:10" s="5" customFormat="1" ht="12.75" customHeight="1" x14ac:dyDescent="0.2">
      <c r="A179" s="60"/>
      <c r="B179" s="8"/>
      <c r="C179" s="149"/>
      <c r="D179" s="149"/>
      <c r="E179" s="149"/>
      <c r="F179" s="149"/>
      <c r="G179" s="149"/>
      <c r="H179" s="149"/>
    </row>
    <row r="180" spans="1:10" s="5" customFormat="1" ht="12.75" customHeight="1" x14ac:dyDescent="0.2">
      <c r="A180" s="60"/>
      <c r="B180" s="8"/>
      <c r="C180" s="149"/>
      <c r="D180" s="149"/>
      <c r="E180" s="149"/>
      <c r="F180" s="149"/>
      <c r="G180" s="149"/>
      <c r="H180" s="149"/>
    </row>
    <row r="181" spans="1:10" s="5" customFormat="1" ht="12.75" customHeight="1" x14ac:dyDescent="0.2">
      <c r="A181" s="60"/>
      <c r="B181" s="8"/>
      <c r="C181" s="149"/>
      <c r="D181" s="149"/>
      <c r="E181" s="149"/>
      <c r="F181" s="149"/>
      <c r="G181" s="149"/>
      <c r="H181" s="149"/>
    </row>
    <row r="182" spans="1:10" s="5" customFormat="1" ht="12.75" customHeight="1" x14ac:dyDescent="0.2">
      <c r="A182" s="60"/>
      <c r="B182" s="8"/>
      <c r="C182" s="149"/>
      <c r="D182" s="149"/>
      <c r="E182" s="149"/>
      <c r="F182" s="149"/>
      <c r="G182" s="149"/>
      <c r="H182" s="149"/>
    </row>
    <row r="183" spans="1:10" s="5" customFormat="1" ht="12.75" customHeight="1" x14ac:dyDescent="0.2">
      <c r="A183" s="60"/>
      <c r="B183" s="8"/>
      <c r="C183" s="149"/>
      <c r="D183" s="149"/>
      <c r="E183" s="149"/>
      <c r="F183" s="149"/>
      <c r="G183" s="149"/>
      <c r="H183" s="149"/>
    </row>
    <row r="184" spans="1:10" s="5" customFormat="1" ht="12.75" customHeight="1" x14ac:dyDescent="0.2">
      <c r="A184" s="60"/>
      <c r="B184" s="8"/>
      <c r="C184" s="149"/>
      <c r="D184" s="149"/>
      <c r="E184" s="149"/>
      <c r="F184" s="149"/>
      <c r="G184" s="149"/>
      <c r="H184" s="149"/>
    </row>
    <row r="185" spans="1:10" s="5" customFormat="1" ht="12.75" customHeight="1" x14ac:dyDescent="0.2">
      <c r="A185" s="60"/>
      <c r="B185" s="8"/>
      <c r="C185" s="149"/>
      <c r="D185" s="149"/>
      <c r="E185" s="149"/>
      <c r="F185" s="149"/>
      <c r="G185" s="149"/>
      <c r="H185" s="149"/>
    </row>
    <row r="186" spans="1:10" s="5" customFormat="1" ht="12.75" customHeight="1" x14ac:dyDescent="0.2">
      <c r="A186" s="60"/>
      <c r="B186" s="8"/>
      <c r="C186" s="149"/>
      <c r="D186" s="149"/>
      <c r="E186" s="149"/>
      <c r="F186" s="149"/>
      <c r="G186" s="149"/>
      <c r="H186" s="149"/>
    </row>
    <row r="187" spans="1:10" s="5" customFormat="1" ht="89.25" x14ac:dyDescent="0.2">
      <c r="A187" s="4" t="s">
        <v>19</v>
      </c>
      <c r="B187" s="84" t="s">
        <v>20</v>
      </c>
      <c r="C187" s="4" t="s">
        <v>66</v>
      </c>
      <c r="D187" s="4" t="s">
        <v>10</v>
      </c>
      <c r="E187" s="4" t="s">
        <v>11</v>
      </c>
      <c r="F187" s="4" t="s">
        <v>12</v>
      </c>
      <c r="G187" s="4" t="s">
        <v>13</v>
      </c>
      <c r="H187" s="4" t="s">
        <v>21</v>
      </c>
      <c r="I187" s="4" t="s">
        <v>15</v>
      </c>
      <c r="J187" s="4" t="s">
        <v>16</v>
      </c>
    </row>
    <row r="188" spans="1:10" s="160" customFormat="1" x14ac:dyDescent="0.2">
      <c r="A188" s="95"/>
      <c r="B188" s="86"/>
      <c r="C188" s="87"/>
      <c r="D188" s="87"/>
      <c r="E188" s="87"/>
      <c r="F188" s="87"/>
      <c r="G188" s="87"/>
      <c r="H188" s="87"/>
      <c r="I188" s="87"/>
      <c r="J188" s="87"/>
    </row>
    <row r="189" spans="1:10" s="5" customFormat="1" ht="25.5" x14ac:dyDescent="0.2">
      <c r="A189" s="96"/>
      <c r="B189" s="120" t="s">
        <v>54</v>
      </c>
      <c r="C189" s="97"/>
      <c r="D189" s="97"/>
      <c r="E189" s="97"/>
      <c r="F189" s="97"/>
      <c r="G189" s="97"/>
      <c r="H189" s="97"/>
      <c r="I189" s="97"/>
      <c r="J189" s="97"/>
    </row>
    <row r="190" spans="1:10" s="5" customFormat="1" x14ac:dyDescent="0.2">
      <c r="A190" s="96"/>
      <c r="B190" s="120"/>
      <c r="C190" s="97"/>
      <c r="D190" s="97"/>
      <c r="E190" s="97"/>
      <c r="F190" s="97"/>
      <c r="G190" s="97"/>
      <c r="H190" s="97"/>
      <c r="I190" s="97"/>
      <c r="J190" s="97"/>
    </row>
    <row r="191" spans="1:10" s="5" customFormat="1" x14ac:dyDescent="0.2">
      <c r="A191" s="91" t="s">
        <v>45</v>
      </c>
      <c r="B191" s="92" t="s">
        <v>48</v>
      </c>
      <c r="C191" s="93"/>
      <c r="D191" s="93"/>
      <c r="E191" s="93"/>
      <c r="F191" s="93"/>
      <c r="G191" s="93"/>
      <c r="H191" s="93"/>
      <c r="I191" s="93"/>
      <c r="J191" s="93"/>
    </row>
    <row r="192" spans="1:10" s="5" customFormat="1" ht="12.75" customHeight="1" x14ac:dyDescent="0.2">
      <c r="A192" s="91" t="s">
        <v>44</v>
      </c>
      <c r="B192" s="121"/>
      <c r="C192" s="93"/>
      <c r="D192" s="93"/>
      <c r="E192" s="93"/>
      <c r="F192" s="93"/>
      <c r="G192" s="93"/>
      <c r="H192" s="93"/>
      <c r="I192" s="93"/>
      <c r="J192" s="93"/>
    </row>
    <row r="193" spans="1:10" s="5" customFormat="1" x14ac:dyDescent="0.2">
      <c r="A193" s="94">
        <v>3</v>
      </c>
      <c r="B193" s="92" t="s">
        <v>46</v>
      </c>
      <c r="C193" s="122">
        <f>SUM(D193:H193)</f>
        <v>4290060</v>
      </c>
      <c r="D193" s="122">
        <f>SUM(D198,D203,D205)</f>
        <v>718060</v>
      </c>
      <c r="E193" s="122">
        <f t="shared" ref="E193:F193" si="9">SUM(E194,E198,E203)</f>
        <v>15000</v>
      </c>
      <c r="F193" s="122">
        <f t="shared" si="9"/>
        <v>30000</v>
      </c>
      <c r="G193" s="122">
        <f>SUM(G194,G198,G203,G205)</f>
        <v>3525000</v>
      </c>
      <c r="H193" s="122">
        <f t="shared" ref="H193" si="10">SUM(H194,H198,H203)</f>
        <v>2000</v>
      </c>
      <c r="I193" s="122"/>
      <c r="J193" s="93"/>
    </row>
    <row r="194" spans="1:10" s="5" customFormat="1" x14ac:dyDescent="0.2">
      <c r="A194" s="94">
        <v>31</v>
      </c>
      <c r="B194" s="92" t="s">
        <v>22</v>
      </c>
      <c r="C194" s="122">
        <f t="shared" ref="C194:C196" si="11">SUM(D194:H194)</f>
        <v>3145000</v>
      </c>
      <c r="D194" s="122"/>
      <c r="E194" s="122"/>
      <c r="F194" s="122"/>
      <c r="G194" s="122">
        <f>SUM(G195:G197)</f>
        <v>3145000</v>
      </c>
      <c r="H194" s="122"/>
      <c r="I194" s="122"/>
      <c r="J194" s="93"/>
    </row>
    <row r="195" spans="1:10" s="170" customFormat="1" x14ac:dyDescent="0.2">
      <c r="A195" s="88">
        <v>311</v>
      </c>
      <c r="B195" s="89" t="s">
        <v>23</v>
      </c>
      <c r="C195" s="123">
        <f t="shared" si="11"/>
        <v>2595000</v>
      </c>
      <c r="D195" s="123"/>
      <c r="E195" s="123"/>
      <c r="F195" s="123"/>
      <c r="G195" s="123">
        <f>2526000+69000</f>
        <v>2595000</v>
      </c>
      <c r="H195" s="123"/>
      <c r="I195" s="123"/>
      <c r="J195" s="90"/>
    </row>
    <row r="196" spans="1:10" s="170" customFormat="1" x14ac:dyDescent="0.2">
      <c r="A196" s="88">
        <v>312</v>
      </c>
      <c r="B196" s="89" t="s">
        <v>24</v>
      </c>
      <c r="C196" s="123">
        <f t="shared" si="11"/>
        <v>140000</v>
      </c>
      <c r="D196" s="123"/>
      <c r="E196" s="123"/>
      <c r="F196" s="123"/>
      <c r="G196" s="123">
        <v>140000</v>
      </c>
      <c r="H196" s="123"/>
      <c r="I196" s="123"/>
      <c r="J196" s="90"/>
    </row>
    <row r="197" spans="1:10" s="170" customFormat="1" x14ac:dyDescent="0.2">
      <c r="A197" s="88">
        <v>313</v>
      </c>
      <c r="B197" s="89" t="s">
        <v>25</v>
      </c>
      <c r="C197" s="123">
        <f>SUM(D197:H197)</f>
        <v>410000</v>
      </c>
      <c r="D197" s="123"/>
      <c r="E197" s="123"/>
      <c r="F197" s="123"/>
      <c r="G197" s="123">
        <v>410000</v>
      </c>
      <c r="H197" s="123"/>
      <c r="I197" s="123"/>
      <c r="J197" s="90"/>
    </row>
    <row r="198" spans="1:10" s="5" customFormat="1" x14ac:dyDescent="0.2">
      <c r="A198" s="94">
        <v>32</v>
      </c>
      <c r="B198" s="92" t="s">
        <v>26</v>
      </c>
      <c r="C198" s="122">
        <f>SUM(D198:H198)</f>
        <v>1109560</v>
      </c>
      <c r="D198" s="122">
        <f>SUM(D199:D202)</f>
        <v>713560</v>
      </c>
      <c r="E198" s="122">
        <f t="shared" ref="E198:F198" si="12">SUM(E199:E201)</f>
        <v>15000</v>
      </c>
      <c r="F198" s="122">
        <f t="shared" si="12"/>
        <v>30000</v>
      </c>
      <c r="G198" s="122">
        <f>SUM(G199:G202)</f>
        <v>349000</v>
      </c>
      <c r="H198" s="122">
        <f>SUM(H199:H201)</f>
        <v>2000</v>
      </c>
      <c r="I198" s="122"/>
      <c r="J198" s="93"/>
    </row>
    <row r="199" spans="1:10" s="170" customFormat="1" x14ac:dyDescent="0.2">
      <c r="A199" s="88">
        <v>321</v>
      </c>
      <c r="B199" s="89" t="s">
        <v>27</v>
      </c>
      <c r="C199" s="123">
        <f>SUM(D199:H199)</f>
        <v>304500</v>
      </c>
      <c r="D199" s="123">
        <v>5500</v>
      </c>
      <c r="E199" s="123"/>
      <c r="F199" s="123"/>
      <c r="G199" s="123">
        <f>264000+3000+30000</f>
        <v>297000</v>
      </c>
      <c r="H199" s="123">
        <v>2000</v>
      </c>
      <c r="I199" s="123"/>
      <c r="J199" s="90"/>
    </row>
    <row r="200" spans="1:10" s="170" customFormat="1" x14ac:dyDescent="0.2">
      <c r="A200" s="88">
        <v>322</v>
      </c>
      <c r="B200" s="89" t="s">
        <v>28</v>
      </c>
      <c r="C200" s="123">
        <f t="shared" ref="C200" si="13">SUM(D200:H200)</f>
        <v>237500</v>
      </c>
      <c r="D200" s="123">
        <v>187500</v>
      </c>
      <c r="E200" s="123">
        <v>15000</v>
      </c>
      <c r="F200" s="123">
        <v>30000</v>
      </c>
      <c r="G200" s="123">
        <v>5000</v>
      </c>
      <c r="H200" s="123"/>
      <c r="I200" s="123"/>
      <c r="J200" s="90"/>
    </row>
    <row r="201" spans="1:10" s="170" customFormat="1" x14ac:dyDescent="0.2">
      <c r="A201" s="88">
        <v>323</v>
      </c>
      <c r="B201" s="89" t="s">
        <v>29</v>
      </c>
      <c r="C201" s="123">
        <f>SUM(D201:H201)</f>
        <v>505400</v>
      </c>
      <c r="D201" s="123">
        <v>489400</v>
      </c>
      <c r="E201" s="123"/>
      <c r="F201" s="123"/>
      <c r="G201" s="123">
        <v>16000</v>
      </c>
      <c r="H201" s="123"/>
      <c r="I201" s="123"/>
      <c r="J201" s="90"/>
    </row>
    <row r="202" spans="1:10" s="170" customFormat="1" x14ac:dyDescent="0.2">
      <c r="A202" s="88">
        <v>329</v>
      </c>
      <c r="B202" s="89" t="s">
        <v>49</v>
      </c>
      <c r="C202" s="123">
        <f>SUM(D202:H202)</f>
        <v>62160</v>
      </c>
      <c r="D202" s="123">
        <v>31160</v>
      </c>
      <c r="E202" s="123"/>
      <c r="F202" s="123"/>
      <c r="G202" s="123">
        <f>20000+11000</f>
        <v>31000</v>
      </c>
      <c r="H202" s="123"/>
      <c r="I202" s="123"/>
      <c r="J202" s="90"/>
    </row>
    <row r="203" spans="1:10" s="5" customFormat="1" x14ac:dyDescent="0.2">
      <c r="A203" s="94">
        <v>34</v>
      </c>
      <c r="B203" s="92" t="s">
        <v>30</v>
      </c>
      <c r="C203" s="122">
        <f>SUM(C204)</f>
        <v>5500</v>
      </c>
      <c r="D203" s="122">
        <f>SUM(D204)</f>
        <v>4500</v>
      </c>
      <c r="E203" s="122"/>
      <c r="F203" s="122"/>
      <c r="G203" s="122">
        <f>SUM(G204)</f>
        <v>1000</v>
      </c>
      <c r="H203" s="122"/>
      <c r="I203" s="122"/>
      <c r="J203" s="93"/>
    </row>
    <row r="204" spans="1:10" s="170" customFormat="1" x14ac:dyDescent="0.2">
      <c r="A204" s="88">
        <v>343</v>
      </c>
      <c r="B204" s="89" t="s">
        <v>31</v>
      </c>
      <c r="C204" s="123">
        <f>SUM(D204:G204)</f>
        <v>5500</v>
      </c>
      <c r="D204" s="123">
        <v>4500</v>
      </c>
      <c r="E204" s="123"/>
      <c r="F204" s="123"/>
      <c r="G204" s="123">
        <v>1000</v>
      </c>
      <c r="H204" s="123"/>
      <c r="I204" s="123"/>
      <c r="J204" s="90"/>
    </row>
    <row r="205" spans="1:10" s="5" customFormat="1" ht="25.5" x14ac:dyDescent="0.2">
      <c r="A205" s="96">
        <v>37</v>
      </c>
      <c r="B205" s="92" t="s">
        <v>55</v>
      </c>
      <c r="C205" s="134">
        <f>SUM(D205:H205)</f>
        <v>30000</v>
      </c>
      <c r="D205" s="134"/>
      <c r="E205" s="134">
        <f>SUM(E206)</f>
        <v>0</v>
      </c>
      <c r="F205" s="134">
        <f>SUM(F206)</f>
        <v>0</v>
      </c>
      <c r="G205" s="134">
        <f>SUM(G206)</f>
        <v>30000</v>
      </c>
      <c r="H205" s="134">
        <f>SUM(H206)</f>
        <v>0</v>
      </c>
      <c r="I205" s="134"/>
      <c r="J205" s="97"/>
    </row>
    <row r="206" spans="1:10" s="170" customFormat="1" x14ac:dyDescent="0.2">
      <c r="A206" s="131">
        <v>372</v>
      </c>
      <c r="B206" s="89" t="s">
        <v>56</v>
      </c>
      <c r="C206" s="132">
        <v>30000</v>
      </c>
      <c r="D206" s="132"/>
      <c r="E206" s="132"/>
      <c r="F206" s="132"/>
      <c r="G206" s="132">
        <v>30000</v>
      </c>
      <c r="H206" s="132"/>
      <c r="I206" s="132"/>
      <c r="J206" s="133"/>
    </row>
    <row r="207" spans="1:10" s="5" customFormat="1" ht="25.5" x14ac:dyDescent="0.2">
      <c r="A207" s="96">
        <v>4</v>
      </c>
      <c r="B207" s="92" t="s">
        <v>50</v>
      </c>
      <c r="C207" s="134">
        <f>SUM(D207:G207)</f>
        <v>47000</v>
      </c>
      <c r="D207" s="134">
        <f>SUM(D208)</f>
        <v>7000</v>
      </c>
      <c r="E207" s="134"/>
      <c r="F207" s="134"/>
      <c r="G207" s="134">
        <f>SUM(G210)</f>
        <v>40000</v>
      </c>
      <c r="H207" s="134"/>
      <c r="I207" s="134"/>
      <c r="J207" s="97"/>
    </row>
    <row r="208" spans="1:10" s="5" customFormat="1" ht="25.5" x14ac:dyDescent="0.2">
      <c r="A208" s="96">
        <v>42</v>
      </c>
      <c r="B208" s="155" t="s">
        <v>51</v>
      </c>
      <c r="C208" s="134">
        <f>SUM(C209:C210)</f>
        <v>47000</v>
      </c>
      <c r="D208" s="134">
        <f>SUM(D209:D210)</f>
        <v>7000</v>
      </c>
      <c r="E208" s="97"/>
      <c r="F208" s="97"/>
      <c r="G208" s="134">
        <f>SUM(G210)</f>
        <v>40000</v>
      </c>
      <c r="H208" s="97"/>
      <c r="I208" s="97"/>
      <c r="J208" s="97"/>
    </row>
    <row r="209" spans="1:10" s="5" customFormat="1" x14ac:dyDescent="0.2">
      <c r="A209" s="131">
        <v>422</v>
      </c>
      <c r="B209" s="89" t="s">
        <v>114</v>
      </c>
      <c r="C209" s="134">
        <f>SUM(D209:J209)</f>
        <v>5000</v>
      </c>
      <c r="D209" s="132">
        <v>5000</v>
      </c>
      <c r="E209" s="97"/>
      <c r="F209" s="97"/>
      <c r="G209" s="134"/>
      <c r="H209" s="97"/>
      <c r="I209" s="97"/>
      <c r="J209" s="97"/>
    </row>
    <row r="210" spans="1:10" s="170" customFormat="1" x14ac:dyDescent="0.2">
      <c r="A210" s="131">
        <v>424</v>
      </c>
      <c r="B210" s="89" t="s">
        <v>52</v>
      </c>
      <c r="C210" s="132">
        <f>SUM(D210:G210)</f>
        <v>42000</v>
      </c>
      <c r="D210" s="132">
        <v>2000</v>
      </c>
      <c r="E210" s="133"/>
      <c r="F210" s="133"/>
      <c r="G210" s="132">
        <v>40000</v>
      </c>
      <c r="H210" s="133"/>
      <c r="I210" s="133"/>
      <c r="J210" s="133"/>
    </row>
    <row r="211" spans="1:10" s="5" customFormat="1" x14ac:dyDescent="0.2">
      <c r="A211" s="96"/>
      <c r="B211" s="155" t="s">
        <v>59</v>
      </c>
      <c r="C211" s="156">
        <f>SUM(D211:H211)</f>
        <v>4337060</v>
      </c>
      <c r="D211" s="134">
        <f>SUM(D193,D207)</f>
        <v>725060</v>
      </c>
      <c r="E211" s="134">
        <f>SUM(E193,E207)</f>
        <v>15000</v>
      </c>
      <c r="F211" s="134">
        <f>SUM(F193,F207)</f>
        <v>30000</v>
      </c>
      <c r="G211" s="134">
        <f>SUM(G193,G207)</f>
        <v>3565000</v>
      </c>
      <c r="H211" s="134">
        <f>SUM(H193,H207)</f>
        <v>2000</v>
      </c>
      <c r="I211" s="97"/>
      <c r="J211" s="97"/>
    </row>
    <row r="212" spans="1:10" s="5" customFormat="1" ht="12.75" customHeight="1" x14ac:dyDescent="0.2">
      <c r="A212" s="60"/>
      <c r="B212" s="8"/>
      <c r="C212" s="149"/>
      <c r="D212" s="149"/>
      <c r="E212" s="149"/>
      <c r="F212" s="149"/>
      <c r="G212" s="149"/>
      <c r="H212" s="149"/>
    </row>
    <row r="213" spans="1:10" s="5" customFormat="1" ht="12.75" customHeight="1" x14ac:dyDescent="0.2">
      <c r="A213" s="60"/>
      <c r="B213" s="8"/>
      <c r="C213" s="149"/>
      <c r="D213" s="149"/>
      <c r="E213" s="149"/>
      <c r="F213" s="149"/>
      <c r="G213" s="149"/>
      <c r="H213" s="149"/>
    </row>
    <row r="214" spans="1:10" s="5" customFormat="1" ht="12.75" customHeight="1" x14ac:dyDescent="0.2">
      <c r="A214" s="60"/>
      <c r="B214" s="169" t="s">
        <v>115</v>
      </c>
      <c r="C214" s="149"/>
      <c r="D214" s="149"/>
      <c r="E214" s="149"/>
      <c r="F214" s="149"/>
      <c r="G214" s="205" t="s">
        <v>57</v>
      </c>
      <c r="H214" s="205"/>
    </row>
    <row r="215" spans="1:10" s="5" customFormat="1" ht="12.75" customHeight="1" x14ac:dyDescent="0.2">
      <c r="A215" s="60"/>
      <c r="B215" s="169" t="s">
        <v>116</v>
      </c>
      <c r="C215" s="149"/>
      <c r="D215" s="149"/>
      <c r="E215" s="149"/>
      <c r="F215" s="149"/>
      <c r="G215" s="149"/>
      <c r="H215" s="149"/>
    </row>
    <row r="216" spans="1:10" s="5" customFormat="1" ht="12.75" customHeight="1" x14ac:dyDescent="0.2">
      <c r="A216" s="60"/>
      <c r="B216" s="8"/>
      <c r="C216" s="149"/>
      <c r="D216" s="149"/>
      <c r="E216" s="149"/>
      <c r="F216" s="149"/>
      <c r="G216" s="149"/>
      <c r="H216" s="149"/>
    </row>
    <row r="217" spans="1:10" s="5" customFormat="1" ht="12.75" customHeight="1" x14ac:dyDescent="0.2">
      <c r="A217" s="60"/>
      <c r="B217" s="8" t="s">
        <v>120</v>
      </c>
      <c r="C217" s="149"/>
      <c r="D217" s="149"/>
      <c r="E217" s="149"/>
      <c r="F217" s="149"/>
      <c r="G217" s="206" t="s">
        <v>58</v>
      </c>
      <c r="H217" s="206"/>
    </row>
    <row r="218" spans="1:10" s="154" customFormat="1" x14ac:dyDescent="0.2">
      <c r="A218" s="61"/>
      <c r="B218" s="62"/>
      <c r="C218" s="2"/>
      <c r="D218" s="2"/>
      <c r="E218" s="2"/>
      <c r="F218" s="2"/>
      <c r="G218" s="2"/>
      <c r="H218" s="2"/>
      <c r="I218" s="2"/>
      <c r="J218" s="2"/>
    </row>
    <row r="219" spans="1:10" s="154" customFormat="1" x14ac:dyDescent="0.2">
      <c r="A219" s="61"/>
      <c r="B219" s="62"/>
      <c r="C219" s="2"/>
      <c r="D219" s="2"/>
      <c r="E219" s="2"/>
      <c r="F219" s="2"/>
      <c r="G219" s="2"/>
      <c r="H219" s="2"/>
      <c r="I219" s="2"/>
      <c r="J219" s="2"/>
    </row>
    <row r="220" spans="1:10" s="154" customFormat="1" x14ac:dyDescent="0.2">
      <c r="A220" s="61"/>
      <c r="B220" s="62"/>
      <c r="C220" s="2"/>
      <c r="D220" s="2"/>
      <c r="E220" s="2"/>
      <c r="F220" s="2"/>
      <c r="G220" s="2"/>
      <c r="H220" s="2"/>
      <c r="I220" s="2"/>
      <c r="J220" s="2"/>
    </row>
    <row r="221" spans="1:10" s="154" customFormat="1" x14ac:dyDescent="0.2">
      <c r="A221" s="61"/>
      <c r="B221" s="62"/>
      <c r="C221" s="2"/>
      <c r="D221" s="2"/>
      <c r="E221" s="2"/>
      <c r="F221" s="2"/>
      <c r="G221" s="2"/>
      <c r="H221" s="2"/>
      <c r="I221" s="2"/>
      <c r="J221" s="2"/>
    </row>
    <row r="222" spans="1:10" s="154" customFormat="1" x14ac:dyDescent="0.2">
      <c r="A222" s="61"/>
      <c r="B222" s="62"/>
      <c r="C222" s="2"/>
      <c r="D222" s="2"/>
      <c r="E222" s="2"/>
      <c r="F222" s="2"/>
      <c r="G222" s="2"/>
      <c r="H222" s="2"/>
      <c r="I222" s="2"/>
      <c r="J222" s="2"/>
    </row>
    <row r="223" spans="1:10" s="154" customFormat="1" x14ac:dyDescent="0.2">
      <c r="A223" s="61"/>
      <c r="B223" s="62"/>
      <c r="C223" s="2"/>
      <c r="D223" s="2"/>
      <c r="E223" s="2"/>
      <c r="F223" s="2"/>
      <c r="G223" s="2"/>
      <c r="H223" s="2"/>
      <c r="I223" s="2"/>
      <c r="J223" s="2"/>
    </row>
    <row r="224" spans="1:10" s="154" customFormat="1" x14ac:dyDescent="0.2">
      <c r="A224" s="61"/>
      <c r="B224" s="62"/>
      <c r="C224" s="2"/>
      <c r="D224" s="2"/>
      <c r="E224" s="2"/>
      <c r="F224" s="2"/>
      <c r="G224" s="2"/>
      <c r="H224" s="2"/>
      <c r="I224" s="2"/>
      <c r="J224" s="2"/>
    </row>
    <row r="225" spans="1:10" s="154" customFormat="1" x14ac:dyDescent="0.2">
      <c r="A225" s="61"/>
      <c r="B225" s="62"/>
      <c r="C225" s="2"/>
      <c r="D225" s="2"/>
      <c r="E225" s="2"/>
      <c r="F225" s="2"/>
      <c r="G225" s="2"/>
      <c r="H225" s="2"/>
      <c r="I225" s="2"/>
      <c r="J225" s="2"/>
    </row>
  </sheetData>
  <mergeCells count="3">
    <mergeCell ref="A1:J1"/>
    <mergeCell ref="G214:H214"/>
    <mergeCell ref="G217:H217"/>
  </mergeCells>
  <phoneticPr fontId="0" type="noConversion"/>
  <printOptions horizontalCentered="1"/>
  <pageMargins left="0.19685039370078741" right="0.19685039370078741" top="0.27559055118110237" bottom="0.15748031496062992" header="0.31496062992125984" footer="0.31496062992125984"/>
  <pageSetup paperSize="9" scale="85" firstPageNumber="3" fitToHeight="0" orientation="landscape" useFirstPageNumber="1" horizontalDpi="300" verticalDpi="300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4"/>
  <sheetViews>
    <sheetView tabSelected="1" view="pageBreakPreview" topLeftCell="A55" zoomScaleNormal="100" zoomScaleSheetLayoutView="100" workbookViewId="0">
      <selection activeCell="A6" sqref="A6:B6"/>
    </sheetView>
  </sheetViews>
  <sheetFormatPr defaultRowHeight="12.75" x14ac:dyDescent="0.2"/>
  <cols>
    <col min="1" max="1" width="48.140625" customWidth="1"/>
    <col min="2" max="2" width="88.5703125" customWidth="1"/>
    <col min="257" max="257" width="38.140625" customWidth="1"/>
    <col min="258" max="258" width="69.42578125" customWidth="1"/>
    <col min="513" max="513" width="38.140625" customWidth="1"/>
    <col min="514" max="514" width="69.42578125" customWidth="1"/>
    <col min="769" max="769" width="38.140625" customWidth="1"/>
    <col min="770" max="770" width="69.42578125" customWidth="1"/>
    <col min="1025" max="1025" width="38.140625" customWidth="1"/>
    <col min="1026" max="1026" width="69.42578125" customWidth="1"/>
    <col min="1281" max="1281" width="38.140625" customWidth="1"/>
    <col min="1282" max="1282" width="69.42578125" customWidth="1"/>
    <col min="1537" max="1537" width="38.140625" customWidth="1"/>
    <col min="1538" max="1538" width="69.42578125" customWidth="1"/>
    <col min="1793" max="1793" width="38.140625" customWidth="1"/>
    <col min="1794" max="1794" width="69.42578125" customWidth="1"/>
    <col min="2049" max="2049" width="38.140625" customWidth="1"/>
    <col min="2050" max="2050" width="69.42578125" customWidth="1"/>
    <col min="2305" max="2305" width="38.140625" customWidth="1"/>
    <col min="2306" max="2306" width="69.42578125" customWidth="1"/>
    <col min="2561" max="2561" width="38.140625" customWidth="1"/>
    <col min="2562" max="2562" width="69.42578125" customWidth="1"/>
    <col min="2817" max="2817" width="38.140625" customWidth="1"/>
    <col min="2818" max="2818" width="69.42578125" customWidth="1"/>
    <col min="3073" max="3073" width="38.140625" customWidth="1"/>
    <col min="3074" max="3074" width="69.42578125" customWidth="1"/>
    <col min="3329" max="3329" width="38.140625" customWidth="1"/>
    <col min="3330" max="3330" width="69.42578125" customWidth="1"/>
    <col min="3585" max="3585" width="38.140625" customWidth="1"/>
    <col min="3586" max="3586" width="69.42578125" customWidth="1"/>
    <col min="3841" max="3841" width="38.140625" customWidth="1"/>
    <col min="3842" max="3842" width="69.42578125" customWidth="1"/>
    <col min="4097" max="4097" width="38.140625" customWidth="1"/>
    <col min="4098" max="4098" width="69.42578125" customWidth="1"/>
    <col min="4353" max="4353" width="38.140625" customWidth="1"/>
    <col min="4354" max="4354" width="69.42578125" customWidth="1"/>
    <col min="4609" max="4609" width="38.140625" customWidth="1"/>
    <col min="4610" max="4610" width="69.42578125" customWidth="1"/>
    <col min="4865" max="4865" width="38.140625" customWidth="1"/>
    <col min="4866" max="4866" width="69.42578125" customWidth="1"/>
    <col min="5121" max="5121" width="38.140625" customWidth="1"/>
    <col min="5122" max="5122" width="69.42578125" customWidth="1"/>
    <col min="5377" max="5377" width="38.140625" customWidth="1"/>
    <col min="5378" max="5378" width="69.42578125" customWidth="1"/>
    <col min="5633" max="5633" width="38.140625" customWidth="1"/>
    <col min="5634" max="5634" width="69.42578125" customWidth="1"/>
    <col min="5889" max="5889" width="38.140625" customWidth="1"/>
    <col min="5890" max="5890" width="69.42578125" customWidth="1"/>
    <col min="6145" max="6145" width="38.140625" customWidth="1"/>
    <col min="6146" max="6146" width="69.42578125" customWidth="1"/>
    <col min="6401" max="6401" width="38.140625" customWidth="1"/>
    <col min="6402" max="6402" width="69.42578125" customWidth="1"/>
    <col min="6657" max="6657" width="38.140625" customWidth="1"/>
    <col min="6658" max="6658" width="69.42578125" customWidth="1"/>
    <col min="6913" max="6913" width="38.140625" customWidth="1"/>
    <col min="6914" max="6914" width="69.42578125" customWidth="1"/>
    <col min="7169" max="7169" width="38.140625" customWidth="1"/>
    <col min="7170" max="7170" width="69.42578125" customWidth="1"/>
    <col min="7425" max="7425" width="38.140625" customWidth="1"/>
    <col min="7426" max="7426" width="69.42578125" customWidth="1"/>
    <col min="7681" max="7681" width="38.140625" customWidth="1"/>
    <col min="7682" max="7682" width="69.42578125" customWidth="1"/>
    <col min="7937" max="7937" width="38.140625" customWidth="1"/>
    <col min="7938" max="7938" width="69.42578125" customWidth="1"/>
    <col min="8193" max="8193" width="38.140625" customWidth="1"/>
    <col min="8194" max="8194" width="69.42578125" customWidth="1"/>
    <col min="8449" max="8449" width="38.140625" customWidth="1"/>
    <col min="8450" max="8450" width="69.42578125" customWidth="1"/>
    <col min="8705" max="8705" width="38.140625" customWidth="1"/>
    <col min="8706" max="8706" width="69.42578125" customWidth="1"/>
    <col min="8961" max="8961" width="38.140625" customWidth="1"/>
    <col min="8962" max="8962" width="69.42578125" customWidth="1"/>
    <col min="9217" max="9217" width="38.140625" customWidth="1"/>
    <col min="9218" max="9218" width="69.42578125" customWidth="1"/>
    <col min="9473" max="9473" width="38.140625" customWidth="1"/>
    <col min="9474" max="9474" width="69.42578125" customWidth="1"/>
    <col min="9729" max="9729" width="38.140625" customWidth="1"/>
    <col min="9730" max="9730" width="69.42578125" customWidth="1"/>
    <col min="9985" max="9985" width="38.140625" customWidth="1"/>
    <col min="9986" max="9986" width="69.42578125" customWidth="1"/>
    <col min="10241" max="10241" width="38.140625" customWidth="1"/>
    <col min="10242" max="10242" width="69.42578125" customWidth="1"/>
    <col min="10497" max="10497" width="38.140625" customWidth="1"/>
    <col min="10498" max="10498" width="69.42578125" customWidth="1"/>
    <col min="10753" max="10753" width="38.140625" customWidth="1"/>
    <col min="10754" max="10754" width="69.42578125" customWidth="1"/>
    <col min="11009" max="11009" width="38.140625" customWidth="1"/>
    <col min="11010" max="11010" width="69.42578125" customWidth="1"/>
    <col min="11265" max="11265" width="38.140625" customWidth="1"/>
    <col min="11266" max="11266" width="69.42578125" customWidth="1"/>
    <col min="11521" max="11521" width="38.140625" customWidth="1"/>
    <col min="11522" max="11522" width="69.42578125" customWidth="1"/>
    <col min="11777" max="11777" width="38.140625" customWidth="1"/>
    <col min="11778" max="11778" width="69.42578125" customWidth="1"/>
    <col min="12033" max="12033" width="38.140625" customWidth="1"/>
    <col min="12034" max="12034" width="69.42578125" customWidth="1"/>
    <col min="12289" max="12289" width="38.140625" customWidth="1"/>
    <col min="12290" max="12290" width="69.42578125" customWidth="1"/>
    <col min="12545" max="12545" width="38.140625" customWidth="1"/>
    <col min="12546" max="12546" width="69.42578125" customWidth="1"/>
    <col min="12801" max="12801" width="38.140625" customWidth="1"/>
    <col min="12802" max="12802" width="69.42578125" customWidth="1"/>
    <col min="13057" max="13057" width="38.140625" customWidth="1"/>
    <col min="13058" max="13058" width="69.42578125" customWidth="1"/>
    <col min="13313" max="13313" width="38.140625" customWidth="1"/>
    <col min="13314" max="13314" width="69.42578125" customWidth="1"/>
    <col min="13569" max="13569" width="38.140625" customWidth="1"/>
    <col min="13570" max="13570" width="69.42578125" customWidth="1"/>
    <col min="13825" max="13825" width="38.140625" customWidth="1"/>
    <col min="13826" max="13826" width="69.42578125" customWidth="1"/>
    <col min="14081" max="14081" width="38.140625" customWidth="1"/>
    <col min="14082" max="14082" width="69.42578125" customWidth="1"/>
    <col min="14337" max="14337" width="38.140625" customWidth="1"/>
    <col min="14338" max="14338" width="69.42578125" customWidth="1"/>
    <col min="14593" max="14593" width="38.140625" customWidth="1"/>
    <col min="14594" max="14594" width="69.42578125" customWidth="1"/>
    <col min="14849" max="14849" width="38.140625" customWidth="1"/>
    <col min="14850" max="14850" width="69.42578125" customWidth="1"/>
    <col min="15105" max="15105" width="38.140625" customWidth="1"/>
    <col min="15106" max="15106" width="69.42578125" customWidth="1"/>
    <col min="15361" max="15361" width="38.140625" customWidth="1"/>
    <col min="15362" max="15362" width="69.42578125" customWidth="1"/>
    <col min="15617" max="15617" width="38.140625" customWidth="1"/>
    <col min="15618" max="15618" width="69.42578125" customWidth="1"/>
    <col min="15873" max="15873" width="38.140625" customWidth="1"/>
    <col min="15874" max="15874" width="69.42578125" customWidth="1"/>
    <col min="16129" max="16129" width="38.140625" customWidth="1"/>
    <col min="16130" max="16130" width="69.42578125" customWidth="1"/>
  </cols>
  <sheetData>
    <row r="1" spans="1:2" ht="18.75" x14ac:dyDescent="0.3">
      <c r="A1" s="223" t="s">
        <v>67</v>
      </c>
      <c r="B1" s="223"/>
    </row>
    <row r="2" spans="1:2" x14ac:dyDescent="0.2">
      <c r="A2" s="161"/>
    </row>
    <row r="3" spans="1:2" x14ac:dyDescent="0.2">
      <c r="A3" s="161"/>
    </row>
    <row r="4" spans="1:2" ht="14.25" x14ac:dyDescent="0.2">
      <c r="A4" s="167" t="s">
        <v>68</v>
      </c>
      <c r="B4" s="166" t="s">
        <v>93</v>
      </c>
    </row>
    <row r="5" spans="1:2" ht="15" x14ac:dyDescent="0.25">
      <c r="A5" s="162"/>
    </row>
    <row r="6" spans="1:2" ht="101.25" customHeight="1" x14ac:dyDescent="0.2">
      <c r="A6" s="224" t="s">
        <v>126</v>
      </c>
      <c r="B6" s="224"/>
    </row>
    <row r="7" spans="1:2" x14ac:dyDescent="0.2">
      <c r="A7" s="225" t="s">
        <v>94</v>
      </c>
      <c r="B7" s="225"/>
    </row>
    <row r="8" spans="1:2" ht="13.5" thickBot="1" x14ac:dyDescent="0.25">
      <c r="A8" s="163"/>
    </row>
    <row r="9" spans="1:2" ht="23.25" customHeight="1" x14ac:dyDescent="0.2">
      <c r="A9" s="217" t="s">
        <v>69</v>
      </c>
      <c r="B9" s="218" t="s">
        <v>70</v>
      </c>
    </row>
    <row r="10" spans="1:2" ht="3.75" customHeight="1" x14ac:dyDescent="0.2">
      <c r="A10" s="209"/>
      <c r="B10" s="219"/>
    </row>
    <row r="11" spans="1:2" x14ac:dyDescent="0.2">
      <c r="A11" s="207" t="s">
        <v>71</v>
      </c>
      <c r="B11" s="210" t="s">
        <v>107</v>
      </c>
    </row>
    <row r="12" spans="1:2" x14ac:dyDescent="0.2">
      <c r="A12" s="208"/>
      <c r="B12" s="211"/>
    </row>
    <row r="13" spans="1:2" x14ac:dyDescent="0.2">
      <c r="A13" s="208"/>
      <c r="B13" s="211"/>
    </row>
    <row r="14" spans="1:2" x14ac:dyDescent="0.2">
      <c r="A14" s="208"/>
      <c r="B14" s="211"/>
    </row>
    <row r="15" spans="1:2" x14ac:dyDescent="0.2">
      <c r="A15" s="208"/>
      <c r="B15" s="211"/>
    </row>
    <row r="16" spans="1:2" ht="9.75" customHeight="1" x14ac:dyDescent="0.2">
      <c r="A16" s="208"/>
      <c r="B16" s="211"/>
    </row>
    <row r="17" spans="1:2" ht="32.25" customHeight="1" x14ac:dyDescent="0.2">
      <c r="A17" s="207" t="s">
        <v>72</v>
      </c>
      <c r="B17" s="210" t="s">
        <v>108</v>
      </c>
    </row>
    <row r="18" spans="1:2" hidden="1" x14ac:dyDescent="0.2">
      <c r="A18" s="208"/>
      <c r="B18" s="213"/>
    </row>
    <row r="19" spans="1:2" hidden="1" x14ac:dyDescent="0.2">
      <c r="A19" s="209"/>
      <c r="B19" s="214"/>
    </row>
    <row r="20" spans="1:2" ht="56.25" customHeight="1" x14ac:dyDescent="0.2">
      <c r="A20" s="207" t="s">
        <v>73</v>
      </c>
      <c r="B20" s="210" t="s">
        <v>109</v>
      </c>
    </row>
    <row r="21" spans="1:2" hidden="1" x14ac:dyDescent="0.2">
      <c r="A21" s="208"/>
      <c r="B21" s="213"/>
    </row>
    <row r="22" spans="1:2" hidden="1" x14ac:dyDescent="0.2">
      <c r="A22" s="208"/>
      <c r="B22" s="213"/>
    </row>
    <row r="23" spans="1:2" hidden="1" x14ac:dyDescent="0.2">
      <c r="A23" s="209"/>
      <c r="B23" s="214"/>
    </row>
    <row r="24" spans="1:2" ht="54" customHeight="1" x14ac:dyDescent="0.2">
      <c r="A24" s="207" t="s">
        <v>74</v>
      </c>
      <c r="B24" s="210" t="s">
        <v>95</v>
      </c>
    </row>
    <row r="25" spans="1:2" ht="9" customHeight="1" x14ac:dyDescent="0.2">
      <c r="A25" s="209"/>
      <c r="B25" s="212"/>
    </row>
    <row r="26" spans="1:2" ht="32.25" customHeight="1" x14ac:dyDescent="0.2">
      <c r="A26" s="207" t="s">
        <v>75</v>
      </c>
      <c r="B26" s="210" t="s">
        <v>76</v>
      </c>
    </row>
    <row r="27" spans="1:2" ht="2.25" customHeight="1" x14ac:dyDescent="0.2">
      <c r="A27" s="208"/>
      <c r="B27" s="213"/>
    </row>
    <row r="28" spans="1:2" hidden="1" x14ac:dyDescent="0.2">
      <c r="A28" s="208"/>
      <c r="B28" s="213"/>
    </row>
    <row r="29" spans="1:2" hidden="1" x14ac:dyDescent="0.2">
      <c r="A29" s="208"/>
      <c r="B29" s="213"/>
    </row>
    <row r="30" spans="1:2" hidden="1" x14ac:dyDescent="0.2">
      <c r="A30" s="208"/>
      <c r="B30" s="213"/>
    </row>
    <row r="31" spans="1:2" hidden="1" x14ac:dyDescent="0.2">
      <c r="A31" s="209"/>
      <c r="B31" s="214"/>
    </row>
    <row r="32" spans="1:2" x14ac:dyDescent="0.2">
      <c r="A32" s="207" t="s">
        <v>77</v>
      </c>
      <c r="B32" s="210" t="s">
        <v>121</v>
      </c>
    </row>
    <row r="33" spans="1:2" x14ac:dyDescent="0.2">
      <c r="A33" s="208"/>
      <c r="B33" s="211"/>
    </row>
    <row r="34" spans="1:2" x14ac:dyDescent="0.2">
      <c r="A34" s="208"/>
      <c r="B34" s="211"/>
    </row>
    <row r="35" spans="1:2" ht="9" customHeight="1" thickBot="1" x14ac:dyDescent="0.25">
      <c r="A35" s="215"/>
      <c r="B35" s="216"/>
    </row>
    <row r="36" spans="1:2" ht="13.5" thickBot="1" x14ac:dyDescent="0.25"/>
    <row r="37" spans="1:2" x14ac:dyDescent="0.2">
      <c r="A37" s="217" t="s">
        <v>69</v>
      </c>
      <c r="B37" s="218" t="s">
        <v>78</v>
      </c>
    </row>
    <row r="38" spans="1:2" x14ac:dyDescent="0.2">
      <c r="A38" s="209"/>
      <c r="B38" s="219"/>
    </row>
    <row r="39" spans="1:2" x14ac:dyDescent="0.2">
      <c r="A39" s="207" t="s">
        <v>71</v>
      </c>
      <c r="B39" s="210" t="s">
        <v>79</v>
      </c>
    </row>
    <row r="40" spans="1:2" ht="9.75" customHeight="1" x14ac:dyDescent="0.2">
      <c r="A40" s="208"/>
      <c r="B40" s="211"/>
    </row>
    <row r="41" spans="1:2" hidden="1" x14ac:dyDescent="0.2">
      <c r="A41" s="208"/>
      <c r="B41" s="211"/>
    </row>
    <row r="42" spans="1:2" hidden="1" x14ac:dyDescent="0.2">
      <c r="A42" s="208"/>
      <c r="B42" s="211"/>
    </row>
    <row r="43" spans="1:2" hidden="1" x14ac:dyDescent="0.2">
      <c r="A43" s="208"/>
      <c r="B43" s="211"/>
    </row>
    <row r="44" spans="1:2" hidden="1" x14ac:dyDescent="0.2">
      <c r="A44" s="208"/>
      <c r="B44" s="211"/>
    </row>
    <row r="45" spans="1:2" hidden="1" x14ac:dyDescent="0.2">
      <c r="A45" s="209"/>
      <c r="B45" s="212"/>
    </row>
    <row r="46" spans="1:2" x14ac:dyDescent="0.2">
      <c r="A46" s="207" t="s">
        <v>72</v>
      </c>
      <c r="B46" s="210" t="s">
        <v>110</v>
      </c>
    </row>
    <row r="47" spans="1:2" x14ac:dyDescent="0.2">
      <c r="A47" s="208"/>
      <c r="B47" s="213"/>
    </row>
    <row r="48" spans="1:2" ht="6" customHeight="1" x14ac:dyDescent="0.2">
      <c r="A48" s="209"/>
      <c r="B48" s="214"/>
    </row>
    <row r="49" spans="1:2" x14ac:dyDescent="0.2">
      <c r="A49" s="207" t="s">
        <v>73</v>
      </c>
      <c r="B49" s="210" t="s">
        <v>122</v>
      </c>
    </row>
    <row r="50" spans="1:2" x14ac:dyDescent="0.2">
      <c r="A50" s="208"/>
      <c r="B50" s="213"/>
    </row>
    <row r="51" spans="1:2" x14ac:dyDescent="0.2">
      <c r="A51" s="208"/>
      <c r="B51" s="213"/>
    </row>
    <row r="52" spans="1:2" ht="6" customHeight="1" x14ac:dyDescent="0.2">
      <c r="A52" s="209"/>
      <c r="B52" s="214"/>
    </row>
    <row r="53" spans="1:2" x14ac:dyDescent="0.2">
      <c r="A53" s="207" t="s">
        <v>74</v>
      </c>
      <c r="B53" s="210" t="s">
        <v>80</v>
      </c>
    </row>
    <row r="54" spans="1:2" x14ac:dyDescent="0.2">
      <c r="A54" s="208"/>
      <c r="B54" s="211"/>
    </row>
    <row r="55" spans="1:2" ht="4.5" customHeight="1" x14ac:dyDescent="0.2">
      <c r="A55" s="209"/>
      <c r="B55" s="212"/>
    </row>
    <row r="56" spans="1:2" x14ac:dyDescent="0.2">
      <c r="A56" s="207" t="s">
        <v>75</v>
      </c>
      <c r="B56" s="210" t="s">
        <v>119</v>
      </c>
    </row>
    <row r="57" spans="1:2" x14ac:dyDescent="0.2">
      <c r="A57" s="208"/>
      <c r="B57" s="213"/>
    </row>
    <row r="58" spans="1:2" ht="6.75" customHeight="1" x14ac:dyDescent="0.2">
      <c r="A58" s="208"/>
      <c r="B58" s="213"/>
    </row>
    <row r="59" spans="1:2" hidden="1" x14ac:dyDescent="0.2">
      <c r="A59" s="208"/>
      <c r="B59" s="213"/>
    </row>
    <row r="60" spans="1:2" hidden="1" x14ac:dyDescent="0.2">
      <c r="A60" s="208"/>
      <c r="B60" s="213"/>
    </row>
    <row r="61" spans="1:2" hidden="1" x14ac:dyDescent="0.2">
      <c r="A61" s="209"/>
      <c r="B61" s="214"/>
    </row>
    <row r="62" spans="1:2" x14ac:dyDescent="0.2">
      <c r="A62" s="207" t="s">
        <v>77</v>
      </c>
      <c r="B62" s="210" t="s">
        <v>111</v>
      </c>
    </row>
    <row r="63" spans="1:2" x14ac:dyDescent="0.2">
      <c r="A63" s="208"/>
      <c r="B63" s="211"/>
    </row>
    <row r="64" spans="1:2" hidden="1" x14ac:dyDescent="0.2">
      <c r="A64" s="208"/>
      <c r="B64" s="211"/>
    </row>
    <row r="65" spans="1:2" hidden="1" x14ac:dyDescent="0.2">
      <c r="A65" s="208"/>
      <c r="B65" s="211"/>
    </row>
    <row r="66" spans="1:2" ht="6.75" customHeight="1" thickBot="1" x14ac:dyDescent="0.25">
      <c r="A66" s="215"/>
      <c r="B66" s="216"/>
    </row>
    <row r="67" spans="1:2" ht="13.5" thickBot="1" x14ac:dyDescent="0.25"/>
    <row r="68" spans="1:2" x14ac:dyDescent="0.2">
      <c r="A68" s="217" t="s">
        <v>69</v>
      </c>
      <c r="B68" s="218" t="s">
        <v>81</v>
      </c>
    </row>
    <row r="69" spans="1:2" ht="12" customHeight="1" x14ac:dyDescent="0.2">
      <c r="A69" s="209"/>
      <c r="B69" s="219"/>
    </row>
    <row r="70" spans="1:2" x14ac:dyDescent="0.2">
      <c r="A70" s="207" t="s">
        <v>71</v>
      </c>
      <c r="B70" s="210" t="s">
        <v>82</v>
      </c>
    </row>
    <row r="71" spans="1:2" x14ac:dyDescent="0.2">
      <c r="A71" s="208"/>
      <c r="B71" s="211"/>
    </row>
    <row r="72" spans="1:2" ht="9" customHeight="1" x14ac:dyDescent="0.2">
      <c r="A72" s="208"/>
      <c r="B72" s="211"/>
    </row>
    <row r="73" spans="1:2" hidden="1" x14ac:dyDescent="0.2">
      <c r="A73" s="208"/>
      <c r="B73" s="211"/>
    </row>
    <row r="74" spans="1:2" hidden="1" x14ac:dyDescent="0.2">
      <c r="A74" s="208"/>
      <c r="B74" s="211"/>
    </row>
    <row r="75" spans="1:2" hidden="1" x14ac:dyDescent="0.2">
      <c r="A75" s="208"/>
      <c r="B75" s="211"/>
    </row>
    <row r="76" spans="1:2" hidden="1" x14ac:dyDescent="0.2">
      <c r="A76" s="209"/>
      <c r="B76" s="212"/>
    </row>
    <row r="77" spans="1:2" x14ac:dyDescent="0.2">
      <c r="A77" s="207" t="s">
        <v>72</v>
      </c>
      <c r="B77" s="210" t="s">
        <v>125</v>
      </c>
    </row>
    <row r="78" spans="1:2" x14ac:dyDescent="0.2">
      <c r="A78" s="208"/>
      <c r="B78" s="213"/>
    </row>
    <row r="79" spans="1:2" ht="6.75" customHeight="1" x14ac:dyDescent="0.2">
      <c r="A79" s="209"/>
      <c r="B79" s="214"/>
    </row>
    <row r="80" spans="1:2" x14ac:dyDescent="0.2">
      <c r="A80" s="207" t="s">
        <v>73</v>
      </c>
      <c r="B80" s="210" t="s">
        <v>112</v>
      </c>
    </row>
    <row r="81" spans="1:2" x14ac:dyDescent="0.2">
      <c r="A81" s="208"/>
      <c r="B81" s="213"/>
    </row>
    <row r="82" spans="1:2" x14ac:dyDescent="0.2">
      <c r="A82" s="208"/>
      <c r="B82" s="213"/>
    </row>
    <row r="83" spans="1:2" ht="17.25" customHeight="1" x14ac:dyDescent="0.2">
      <c r="A83" s="209"/>
      <c r="B83" s="214"/>
    </row>
    <row r="84" spans="1:2" x14ac:dyDescent="0.2">
      <c r="A84" s="207" t="s">
        <v>74</v>
      </c>
      <c r="B84" s="210" t="s">
        <v>96</v>
      </c>
    </row>
    <row r="85" spans="1:2" x14ac:dyDescent="0.2">
      <c r="A85" s="208"/>
      <c r="B85" s="211"/>
    </row>
    <row r="86" spans="1:2" ht="5.25" customHeight="1" x14ac:dyDescent="0.2">
      <c r="A86" s="209"/>
      <c r="B86" s="212"/>
    </row>
    <row r="87" spans="1:2" x14ac:dyDescent="0.2">
      <c r="A87" s="207" t="s">
        <v>75</v>
      </c>
      <c r="B87" s="220" t="s">
        <v>119</v>
      </c>
    </row>
    <row r="88" spans="1:2" x14ac:dyDescent="0.2">
      <c r="A88" s="208"/>
      <c r="B88" s="221"/>
    </row>
    <row r="89" spans="1:2" ht="0.75" customHeight="1" x14ac:dyDescent="0.2">
      <c r="A89" s="208"/>
      <c r="B89" s="221"/>
    </row>
    <row r="90" spans="1:2" hidden="1" x14ac:dyDescent="0.2">
      <c r="A90" s="208"/>
      <c r="B90" s="221"/>
    </row>
    <row r="91" spans="1:2" hidden="1" x14ac:dyDescent="0.2">
      <c r="A91" s="208"/>
      <c r="B91" s="221"/>
    </row>
    <row r="92" spans="1:2" hidden="1" x14ac:dyDescent="0.2">
      <c r="A92" s="209"/>
      <c r="B92" s="222"/>
    </row>
    <row r="93" spans="1:2" x14ac:dyDescent="0.2">
      <c r="A93" s="207" t="s">
        <v>77</v>
      </c>
      <c r="B93" s="210" t="s">
        <v>83</v>
      </c>
    </row>
    <row r="94" spans="1:2" x14ac:dyDescent="0.2">
      <c r="A94" s="208"/>
      <c r="B94" s="211"/>
    </row>
    <row r="95" spans="1:2" ht="0.75" customHeight="1" x14ac:dyDescent="0.2">
      <c r="A95" s="208"/>
      <c r="B95" s="211"/>
    </row>
    <row r="96" spans="1:2" hidden="1" x14ac:dyDescent="0.2">
      <c r="A96" s="208"/>
      <c r="B96" s="211"/>
    </row>
    <row r="97" spans="1:2" hidden="1" x14ac:dyDescent="0.2">
      <c r="A97" s="208"/>
      <c r="B97" s="211"/>
    </row>
    <row r="98" spans="1:2" ht="4.5" customHeight="1" thickBot="1" x14ac:dyDescent="0.25">
      <c r="A98" s="215"/>
      <c r="B98" s="216"/>
    </row>
    <row r="100" spans="1:2" ht="13.5" thickBot="1" x14ac:dyDescent="0.25"/>
    <row r="101" spans="1:2" x14ac:dyDescent="0.2">
      <c r="A101" s="217" t="s">
        <v>69</v>
      </c>
      <c r="B101" s="218" t="s">
        <v>84</v>
      </c>
    </row>
    <row r="102" spans="1:2" ht="12" customHeight="1" x14ac:dyDescent="0.2">
      <c r="A102" s="209"/>
      <c r="B102" s="219"/>
    </row>
    <row r="103" spans="1:2" x14ac:dyDescent="0.2">
      <c r="A103" s="207" t="s">
        <v>71</v>
      </c>
      <c r="B103" s="210" t="s">
        <v>85</v>
      </c>
    </row>
    <row r="104" spans="1:2" x14ac:dyDescent="0.2">
      <c r="A104" s="208"/>
      <c r="B104" s="211"/>
    </row>
    <row r="105" spans="1:2" ht="9" customHeight="1" x14ac:dyDescent="0.2">
      <c r="A105" s="208"/>
      <c r="B105" s="211"/>
    </row>
    <row r="106" spans="1:2" hidden="1" x14ac:dyDescent="0.2">
      <c r="A106" s="208"/>
      <c r="B106" s="211"/>
    </row>
    <row r="107" spans="1:2" hidden="1" x14ac:dyDescent="0.2">
      <c r="A107" s="208"/>
      <c r="B107" s="211"/>
    </row>
    <row r="108" spans="1:2" hidden="1" x14ac:dyDescent="0.2">
      <c r="A108" s="208"/>
      <c r="B108" s="211"/>
    </row>
    <row r="109" spans="1:2" hidden="1" x14ac:dyDescent="0.2">
      <c r="A109" s="209"/>
      <c r="B109" s="212"/>
    </row>
    <row r="110" spans="1:2" x14ac:dyDescent="0.2">
      <c r="A110" s="207" t="s">
        <v>72</v>
      </c>
      <c r="B110" s="210" t="s">
        <v>99</v>
      </c>
    </row>
    <row r="111" spans="1:2" x14ac:dyDescent="0.2">
      <c r="A111" s="208"/>
      <c r="B111" s="213"/>
    </row>
    <row r="112" spans="1:2" ht="0.75" customHeight="1" x14ac:dyDescent="0.2">
      <c r="A112" s="209"/>
      <c r="B112" s="214"/>
    </row>
    <row r="113" spans="1:2" x14ac:dyDescent="0.2">
      <c r="A113" s="207" t="s">
        <v>73</v>
      </c>
      <c r="B113" s="210" t="s">
        <v>102</v>
      </c>
    </row>
    <row r="114" spans="1:2" x14ac:dyDescent="0.2">
      <c r="A114" s="208"/>
      <c r="B114" s="213"/>
    </row>
    <row r="115" spans="1:2" ht="6" customHeight="1" x14ac:dyDescent="0.2">
      <c r="A115" s="208"/>
      <c r="B115" s="213"/>
    </row>
    <row r="116" spans="1:2" hidden="1" x14ac:dyDescent="0.2">
      <c r="A116" s="209"/>
      <c r="B116" s="214"/>
    </row>
    <row r="117" spans="1:2" x14ac:dyDescent="0.2">
      <c r="A117" s="207" t="s">
        <v>74</v>
      </c>
      <c r="B117" s="210" t="s">
        <v>100</v>
      </c>
    </row>
    <row r="118" spans="1:2" x14ac:dyDescent="0.2">
      <c r="A118" s="208"/>
      <c r="B118" s="211"/>
    </row>
    <row r="119" spans="1:2" ht="4.5" customHeight="1" x14ac:dyDescent="0.2">
      <c r="A119" s="209"/>
      <c r="B119" s="212"/>
    </row>
    <row r="120" spans="1:2" x14ac:dyDescent="0.2">
      <c r="A120" s="207" t="s">
        <v>75</v>
      </c>
      <c r="B120" s="210" t="s">
        <v>123</v>
      </c>
    </row>
    <row r="121" spans="1:2" x14ac:dyDescent="0.2">
      <c r="A121" s="208"/>
      <c r="B121" s="213"/>
    </row>
    <row r="122" spans="1:2" ht="4.5" hidden="1" customHeight="1" x14ac:dyDescent="0.2">
      <c r="A122" s="208"/>
      <c r="B122" s="213"/>
    </row>
    <row r="123" spans="1:2" hidden="1" x14ac:dyDescent="0.2">
      <c r="A123" s="208"/>
      <c r="B123" s="213"/>
    </row>
    <row r="124" spans="1:2" hidden="1" x14ac:dyDescent="0.2">
      <c r="A124" s="208"/>
      <c r="B124" s="213"/>
    </row>
    <row r="125" spans="1:2" hidden="1" x14ac:dyDescent="0.2">
      <c r="A125" s="209"/>
      <c r="B125" s="214"/>
    </row>
    <row r="126" spans="1:2" x14ac:dyDescent="0.2">
      <c r="A126" s="207" t="s">
        <v>77</v>
      </c>
      <c r="B126" s="210" t="s">
        <v>101</v>
      </c>
    </row>
    <row r="127" spans="1:2" x14ac:dyDescent="0.2">
      <c r="A127" s="208"/>
      <c r="B127" s="211"/>
    </row>
    <row r="128" spans="1:2" ht="2.25" customHeight="1" x14ac:dyDescent="0.2">
      <c r="A128" s="208"/>
      <c r="B128" s="211"/>
    </row>
    <row r="129" spans="1:2" ht="13.5" thickBot="1" x14ac:dyDescent="0.25"/>
    <row r="130" spans="1:2" x14ac:dyDescent="0.2">
      <c r="A130" s="217" t="s">
        <v>69</v>
      </c>
      <c r="B130" s="218" t="s">
        <v>86</v>
      </c>
    </row>
    <row r="131" spans="1:2" ht="26.25" customHeight="1" x14ac:dyDescent="0.2">
      <c r="A131" s="209"/>
      <c r="B131" s="219"/>
    </row>
    <row r="132" spans="1:2" x14ac:dyDescent="0.2">
      <c r="A132" s="207" t="s">
        <v>71</v>
      </c>
      <c r="B132" s="210" t="s">
        <v>103</v>
      </c>
    </row>
    <row r="133" spans="1:2" x14ac:dyDescent="0.2">
      <c r="A133" s="208"/>
      <c r="B133" s="211"/>
    </row>
    <row r="134" spans="1:2" x14ac:dyDescent="0.2">
      <c r="A134" s="208"/>
      <c r="B134" s="211"/>
    </row>
    <row r="135" spans="1:2" ht="6.75" customHeight="1" x14ac:dyDescent="0.2">
      <c r="A135" s="209"/>
      <c r="B135" s="212"/>
    </row>
    <row r="136" spans="1:2" x14ac:dyDescent="0.2">
      <c r="A136" s="207" t="s">
        <v>72</v>
      </c>
      <c r="B136" s="210" t="s">
        <v>104</v>
      </c>
    </row>
    <row r="137" spans="1:2" x14ac:dyDescent="0.2">
      <c r="A137" s="208"/>
      <c r="B137" s="213"/>
    </row>
    <row r="138" spans="1:2" ht="20.25" customHeight="1" x14ac:dyDescent="0.2">
      <c r="A138" s="209"/>
      <c r="B138" s="214"/>
    </row>
    <row r="139" spans="1:2" x14ac:dyDescent="0.2">
      <c r="A139" s="207" t="s">
        <v>73</v>
      </c>
      <c r="B139" s="210" t="s">
        <v>105</v>
      </c>
    </row>
    <row r="140" spans="1:2" x14ac:dyDescent="0.2">
      <c r="A140" s="208"/>
      <c r="B140" s="213"/>
    </row>
    <row r="141" spans="1:2" x14ac:dyDescent="0.2">
      <c r="A141" s="208"/>
      <c r="B141" s="213"/>
    </row>
    <row r="142" spans="1:2" ht="3" customHeight="1" x14ac:dyDescent="0.2">
      <c r="A142" s="209"/>
      <c r="B142" s="214"/>
    </row>
    <row r="143" spans="1:2" x14ac:dyDescent="0.2">
      <c r="A143" s="207" t="s">
        <v>74</v>
      </c>
      <c r="B143" s="210" t="s">
        <v>76</v>
      </c>
    </row>
    <row r="144" spans="1:2" x14ac:dyDescent="0.2">
      <c r="A144" s="208"/>
      <c r="B144" s="211"/>
    </row>
    <row r="145" spans="1:2" x14ac:dyDescent="0.2">
      <c r="A145" s="209"/>
      <c r="B145" s="212"/>
    </row>
    <row r="146" spans="1:2" x14ac:dyDescent="0.2">
      <c r="A146" s="207" t="s">
        <v>75</v>
      </c>
      <c r="B146" s="210" t="s">
        <v>106</v>
      </c>
    </row>
    <row r="147" spans="1:2" x14ac:dyDescent="0.2">
      <c r="A147" s="208"/>
      <c r="B147" s="213"/>
    </row>
    <row r="148" spans="1:2" ht="3" customHeight="1" x14ac:dyDescent="0.2">
      <c r="A148" s="209"/>
      <c r="B148" s="214"/>
    </row>
    <row r="149" spans="1:2" x14ac:dyDescent="0.2">
      <c r="A149" s="207" t="s">
        <v>77</v>
      </c>
      <c r="B149" s="210" t="s">
        <v>87</v>
      </c>
    </row>
    <row r="150" spans="1:2" x14ac:dyDescent="0.2">
      <c r="A150" s="208"/>
      <c r="B150" s="211"/>
    </row>
    <row r="151" spans="1:2" ht="2.25" customHeight="1" thickBot="1" x14ac:dyDescent="0.25">
      <c r="A151" s="208"/>
      <c r="B151" s="211"/>
    </row>
    <row r="152" spans="1:2" ht="17.25" customHeight="1" thickBot="1" x14ac:dyDescent="0.25"/>
    <row r="153" spans="1:2" x14ac:dyDescent="0.2">
      <c r="A153" s="217" t="s">
        <v>69</v>
      </c>
      <c r="B153" s="218" t="s">
        <v>88</v>
      </c>
    </row>
    <row r="154" spans="1:2" ht="21" customHeight="1" x14ac:dyDescent="0.2">
      <c r="A154" s="209"/>
      <c r="B154" s="219"/>
    </row>
    <row r="155" spans="1:2" x14ac:dyDescent="0.2">
      <c r="A155" s="207" t="s">
        <v>71</v>
      </c>
      <c r="B155" s="210" t="s">
        <v>89</v>
      </c>
    </row>
    <row r="156" spans="1:2" x14ac:dyDescent="0.2">
      <c r="A156" s="208"/>
      <c r="B156" s="211"/>
    </row>
    <row r="157" spans="1:2" x14ac:dyDescent="0.2">
      <c r="A157" s="208"/>
      <c r="B157" s="211"/>
    </row>
    <row r="158" spans="1:2" ht="4.5" customHeight="1" x14ac:dyDescent="0.2">
      <c r="A158" s="208"/>
      <c r="B158" s="211"/>
    </row>
    <row r="159" spans="1:2" hidden="1" x14ac:dyDescent="0.2">
      <c r="A159" s="208"/>
      <c r="B159" s="211"/>
    </row>
    <row r="160" spans="1:2" hidden="1" x14ac:dyDescent="0.2">
      <c r="A160" s="208"/>
      <c r="B160" s="211"/>
    </row>
    <row r="161" spans="1:2" hidden="1" x14ac:dyDescent="0.2">
      <c r="A161" s="209"/>
      <c r="B161" s="212"/>
    </row>
    <row r="162" spans="1:2" x14ac:dyDescent="0.2">
      <c r="A162" s="207" t="s">
        <v>72</v>
      </c>
      <c r="B162" s="210" t="s">
        <v>124</v>
      </c>
    </row>
    <row r="163" spans="1:2" x14ac:dyDescent="0.2">
      <c r="A163" s="208"/>
      <c r="B163" s="213"/>
    </row>
    <row r="164" spans="1:2" ht="16.5" customHeight="1" x14ac:dyDescent="0.2">
      <c r="A164" s="209"/>
      <c r="B164" s="214"/>
    </row>
    <row r="165" spans="1:2" x14ac:dyDescent="0.2">
      <c r="A165" s="207" t="s">
        <v>73</v>
      </c>
      <c r="B165" s="210" t="s">
        <v>113</v>
      </c>
    </row>
    <row r="166" spans="1:2" x14ac:dyDescent="0.2">
      <c r="A166" s="208"/>
      <c r="B166" s="213"/>
    </row>
    <row r="167" spans="1:2" x14ac:dyDescent="0.2">
      <c r="A167" s="209"/>
      <c r="B167" s="214"/>
    </row>
    <row r="168" spans="1:2" x14ac:dyDescent="0.2">
      <c r="A168" s="207" t="s">
        <v>74</v>
      </c>
      <c r="B168" s="210" t="s">
        <v>90</v>
      </c>
    </row>
    <row r="169" spans="1:2" x14ac:dyDescent="0.2">
      <c r="A169" s="208"/>
      <c r="B169" s="211"/>
    </row>
    <row r="170" spans="1:2" ht="1.5" customHeight="1" x14ac:dyDescent="0.2">
      <c r="A170" s="209"/>
      <c r="B170" s="212"/>
    </row>
    <row r="171" spans="1:2" x14ac:dyDescent="0.2">
      <c r="A171" s="207" t="s">
        <v>75</v>
      </c>
      <c r="B171" s="210" t="s">
        <v>91</v>
      </c>
    </row>
    <row r="172" spans="1:2" x14ac:dyDescent="0.2">
      <c r="A172" s="208"/>
      <c r="B172" s="213"/>
    </row>
    <row r="173" spans="1:2" hidden="1" x14ac:dyDescent="0.2">
      <c r="A173" s="208"/>
      <c r="B173" s="213"/>
    </row>
    <row r="174" spans="1:2" hidden="1" x14ac:dyDescent="0.2">
      <c r="A174" s="208"/>
      <c r="B174" s="213"/>
    </row>
    <row r="175" spans="1:2" hidden="1" x14ac:dyDescent="0.2">
      <c r="A175" s="209"/>
      <c r="B175" s="214"/>
    </row>
    <row r="176" spans="1:2" x14ac:dyDescent="0.2">
      <c r="A176" s="207" t="s">
        <v>77</v>
      </c>
      <c r="B176" s="210" t="s">
        <v>92</v>
      </c>
    </row>
    <row r="177" spans="1:2" ht="9.75" customHeight="1" thickBot="1" x14ac:dyDescent="0.25">
      <c r="A177" s="215"/>
      <c r="B177" s="216"/>
    </row>
    <row r="181" spans="1:2" x14ac:dyDescent="0.2">
      <c r="B181" s="164" t="s">
        <v>97</v>
      </c>
    </row>
    <row r="183" spans="1:2" x14ac:dyDescent="0.2">
      <c r="B183" s="165" t="s">
        <v>98</v>
      </c>
    </row>
    <row r="184" spans="1:2" x14ac:dyDescent="0.2">
      <c r="B184" s="164" t="s">
        <v>58</v>
      </c>
    </row>
  </sheetData>
  <mergeCells count="87">
    <mergeCell ref="A11:A16"/>
    <mergeCell ref="B139:B142"/>
    <mergeCell ref="A1:B1"/>
    <mergeCell ref="A155:A161"/>
    <mergeCell ref="B155:B161"/>
    <mergeCell ref="A6:B6"/>
    <mergeCell ref="A7:B7"/>
    <mergeCell ref="A9:A10"/>
    <mergeCell ref="B9:B10"/>
    <mergeCell ref="B11:B16"/>
    <mergeCell ref="A17:A19"/>
    <mergeCell ref="B17:B19"/>
    <mergeCell ref="A132:A135"/>
    <mergeCell ref="B132:B135"/>
    <mergeCell ref="A136:A138"/>
    <mergeCell ref="B136:B138"/>
    <mergeCell ref="A68:A69"/>
    <mergeCell ref="B68:B69"/>
    <mergeCell ref="A70:A76"/>
    <mergeCell ref="B70:B76"/>
    <mergeCell ref="A77:A79"/>
    <mergeCell ref="B77:B79"/>
    <mergeCell ref="A143:A145"/>
    <mergeCell ref="B143:B145"/>
    <mergeCell ref="A146:A148"/>
    <mergeCell ref="B146:B148"/>
    <mergeCell ref="A162:A164"/>
    <mergeCell ref="B162:B164"/>
    <mergeCell ref="A176:A177"/>
    <mergeCell ref="B176:B177"/>
    <mergeCell ref="A168:A170"/>
    <mergeCell ref="B168:B170"/>
    <mergeCell ref="A149:A151"/>
    <mergeCell ref="B149:B151"/>
    <mergeCell ref="A153:A154"/>
    <mergeCell ref="B153:B154"/>
    <mergeCell ref="A165:A167"/>
    <mergeCell ref="B165:B167"/>
    <mergeCell ref="A171:A175"/>
    <mergeCell ref="B171:B175"/>
    <mergeCell ref="A139:A142"/>
    <mergeCell ref="A120:A125"/>
    <mergeCell ref="B120:B125"/>
    <mergeCell ref="A101:A102"/>
    <mergeCell ref="B101:B102"/>
    <mergeCell ref="A117:A119"/>
    <mergeCell ref="A126:A128"/>
    <mergeCell ref="B126:B128"/>
    <mergeCell ref="A130:A131"/>
    <mergeCell ref="B130:B131"/>
    <mergeCell ref="A103:A109"/>
    <mergeCell ref="B103:B109"/>
    <mergeCell ref="A110:A112"/>
    <mergeCell ref="B117:B119"/>
    <mergeCell ref="A80:A83"/>
    <mergeCell ref="B80:B83"/>
    <mergeCell ref="A84:A86"/>
    <mergeCell ref="B84:B86"/>
    <mergeCell ref="A87:A92"/>
    <mergeCell ref="B87:B92"/>
    <mergeCell ref="A93:A98"/>
    <mergeCell ref="B93:B98"/>
    <mergeCell ref="B110:B112"/>
    <mergeCell ref="A113:A116"/>
    <mergeCell ref="B113:B116"/>
    <mergeCell ref="A56:A61"/>
    <mergeCell ref="B56:B61"/>
    <mergeCell ref="A62:A66"/>
    <mergeCell ref="B62:B66"/>
    <mergeCell ref="A49:A52"/>
    <mergeCell ref="B49:B52"/>
    <mergeCell ref="A53:A55"/>
    <mergeCell ref="B53:B55"/>
    <mergeCell ref="A39:A45"/>
    <mergeCell ref="B39:B45"/>
    <mergeCell ref="A46:A48"/>
    <mergeCell ref="B46:B48"/>
    <mergeCell ref="A20:A23"/>
    <mergeCell ref="B20:B23"/>
    <mergeCell ref="A24:A25"/>
    <mergeCell ref="B24:B25"/>
    <mergeCell ref="A26:A31"/>
    <mergeCell ref="B26:B31"/>
    <mergeCell ref="A32:A35"/>
    <mergeCell ref="B32:B35"/>
    <mergeCell ref="A37:A38"/>
    <mergeCell ref="B37:B38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OPĆI DIO</vt:lpstr>
      <vt:lpstr>PLAN PRIHODA</vt:lpstr>
      <vt:lpstr>PLAN RASHODA I IZDATAKA</vt:lpstr>
      <vt:lpstr>OBRAZLOŽENJE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TajnistvoPC</cp:lastModifiedBy>
  <cp:lastPrinted>2021-12-21T18:12:13Z</cp:lastPrinted>
  <dcterms:created xsi:type="dcterms:W3CDTF">2013-09-11T11:00:21Z</dcterms:created>
  <dcterms:modified xsi:type="dcterms:W3CDTF">2022-01-11T14:05:59Z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